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cjenkins\Desktop\"/>
    </mc:Choice>
  </mc:AlternateContent>
  <bookViews>
    <workbookView xWindow="0" yWindow="0" windowWidth="23040" windowHeight="9396"/>
  </bookViews>
  <sheets>
    <sheet name="A. Cover Page" sheetId="16" r:id="rId1"/>
    <sheet name="B. Project Financing" sheetId="13" r:id="rId2"/>
    <sheet name="C. Project Development" sheetId="3" r:id="rId3"/>
    <sheet name="D. Project Operations" sheetId="18" r:id="rId4"/>
    <sheet name="E. 20 Year Projection" sheetId="2" r:id="rId5"/>
  </sheets>
  <definedNames>
    <definedName name="_xlnm.Print_Area" localSheetId="0">'A. Cover Page'!$A$2:$J$39</definedName>
  </definedNames>
  <calcPr calcId="152511"/>
</workbook>
</file>

<file path=xl/calcChain.xml><?xml version="1.0" encoding="utf-8"?>
<calcChain xmlns="http://schemas.openxmlformats.org/spreadsheetml/2006/main">
  <c r="C20" i="2" l="1"/>
  <c r="D20" i="2" s="1"/>
  <c r="E20" i="2" s="1"/>
  <c r="F20" i="2" s="1"/>
  <c r="G20" i="2" s="1"/>
  <c r="H20" i="2" s="1"/>
  <c r="I20" i="2" s="1"/>
  <c r="J20" i="2" s="1"/>
  <c r="K20" i="2" s="1"/>
  <c r="L20" i="2" s="1"/>
  <c r="C39" i="2" s="1"/>
  <c r="D39" i="2" s="1"/>
  <c r="E39" i="2" s="1"/>
  <c r="F39" i="2" s="1"/>
  <c r="G39" i="2" s="1"/>
  <c r="H39" i="2" s="1"/>
  <c r="I39" i="2" s="1"/>
  <c r="J39" i="2" s="1"/>
  <c r="K39" i="2" s="1"/>
  <c r="L39" i="2" s="1"/>
  <c r="C6" i="18"/>
  <c r="C5" i="18"/>
  <c r="C4" i="18"/>
  <c r="G136" i="18"/>
  <c r="G135" i="18"/>
  <c r="G108" i="18"/>
  <c r="C14" i="2" s="1"/>
  <c r="D14" i="2" s="1"/>
  <c r="E14" i="2" s="1"/>
  <c r="F14" i="2" s="1"/>
  <c r="G14" i="2" s="1"/>
  <c r="H14" i="2" s="1"/>
  <c r="I14" i="2" s="1"/>
  <c r="J14" i="2" s="1"/>
  <c r="K14" i="2" s="1"/>
  <c r="L14" i="2" s="1"/>
  <c r="C32" i="2" s="1"/>
  <c r="D32" i="2" s="1"/>
  <c r="E32" i="2" s="1"/>
  <c r="F32" i="2" s="1"/>
  <c r="G32" i="2" s="1"/>
  <c r="H32" i="2" s="1"/>
  <c r="I32" i="2" s="1"/>
  <c r="J32" i="2" s="1"/>
  <c r="K32" i="2" s="1"/>
  <c r="L32" i="2" s="1"/>
  <c r="G103" i="18"/>
  <c r="C13" i="2" s="1"/>
  <c r="D13" i="2" s="1"/>
  <c r="E13" i="2" s="1"/>
  <c r="F13" i="2" s="1"/>
  <c r="G13" i="2" s="1"/>
  <c r="H13" i="2" s="1"/>
  <c r="I13" i="2" s="1"/>
  <c r="J13" i="2" s="1"/>
  <c r="K13" i="2" s="1"/>
  <c r="L13" i="2" s="1"/>
  <c r="C31" i="2" s="1"/>
  <c r="D31" i="2" s="1"/>
  <c r="E31" i="2" s="1"/>
  <c r="F31" i="2" s="1"/>
  <c r="G31" i="2" s="1"/>
  <c r="H31" i="2" s="1"/>
  <c r="I31" i="2" s="1"/>
  <c r="J31" i="2" s="1"/>
  <c r="K31" i="2" s="1"/>
  <c r="L31" i="2" s="1"/>
  <c r="G93" i="18"/>
  <c r="C12" i="2" s="1"/>
  <c r="D12" i="2" s="1"/>
  <c r="E12" i="2" s="1"/>
  <c r="F12" i="2" s="1"/>
  <c r="G12" i="2" s="1"/>
  <c r="H12" i="2" s="1"/>
  <c r="I12" i="2" s="1"/>
  <c r="J12" i="2" s="1"/>
  <c r="K12" i="2" s="1"/>
  <c r="L12" i="2" s="1"/>
  <c r="C30" i="2" s="1"/>
  <c r="D30" i="2" s="1"/>
  <c r="E30" i="2" s="1"/>
  <c r="F30" i="2" s="1"/>
  <c r="G30" i="2" s="1"/>
  <c r="H30" i="2" s="1"/>
  <c r="I30" i="2" s="1"/>
  <c r="J30" i="2" s="1"/>
  <c r="K30" i="2" s="1"/>
  <c r="L30" i="2" s="1"/>
  <c r="G84" i="18"/>
  <c r="C11" i="2" s="1"/>
  <c r="H48" i="18"/>
  <c r="C5" i="3" s="1"/>
  <c r="E48" i="18"/>
  <c r="H105" i="18" s="1"/>
  <c r="G39" i="18"/>
  <c r="G117" i="18" s="1"/>
  <c r="H27" i="18"/>
  <c r="H28" i="18"/>
  <c r="F47" i="18" s="1"/>
  <c r="G47" i="18" s="1"/>
  <c r="G27" i="18"/>
  <c r="F46" i="18" s="1"/>
  <c r="G46" i="18" s="1"/>
  <c r="F27" i="18"/>
  <c r="F28" i="18" s="1"/>
  <c r="F45" i="18" s="1"/>
  <c r="G45" i="18" s="1"/>
  <c r="E27" i="18"/>
  <c r="E28" i="18" s="1"/>
  <c r="F44" i="18" s="1"/>
  <c r="G44" i="18" s="1"/>
  <c r="D27" i="18"/>
  <c r="D28" i="18" s="1"/>
  <c r="F43" i="18" s="1"/>
  <c r="G43" i="18" s="1"/>
  <c r="C27" i="18"/>
  <c r="C28" i="18" s="1"/>
  <c r="F42" i="18" s="1"/>
  <c r="G42" i="18" s="1"/>
  <c r="F3" i="2"/>
  <c r="B3" i="2"/>
  <c r="E59" i="3"/>
  <c r="E58" i="3"/>
  <c r="E57" i="3"/>
  <c r="E55" i="3"/>
  <c r="E45" i="3"/>
  <c r="E46" i="3"/>
  <c r="E47" i="3"/>
  <c r="E17" i="3"/>
  <c r="E18" i="3"/>
  <c r="C4" i="3"/>
  <c r="C3" i="3"/>
  <c r="C2" i="3"/>
  <c r="B9" i="13"/>
  <c r="B7" i="13"/>
  <c r="H33" i="16"/>
  <c r="J33" i="16" s="1"/>
  <c r="D53" i="13"/>
  <c r="D36" i="13"/>
  <c r="H55" i="3"/>
  <c r="E12" i="3"/>
  <c r="E20" i="3"/>
  <c r="E19" i="3"/>
  <c r="D56" i="13"/>
  <c r="E21" i="3"/>
  <c r="E22" i="3"/>
  <c r="E48" i="3"/>
  <c r="E49" i="3"/>
  <c r="F47" i="3"/>
  <c r="F26" i="3"/>
  <c r="F31" i="3"/>
  <c r="F33" i="3"/>
  <c r="F41" i="3"/>
  <c r="F16" i="3"/>
  <c r="F44" i="3"/>
  <c r="F38" i="3"/>
  <c r="F36" i="3"/>
  <c r="F46" i="3"/>
  <c r="F22" i="3"/>
  <c r="F28" i="3"/>
  <c r="F15" i="3"/>
  <c r="F10" i="3"/>
  <c r="F40" i="3"/>
  <c r="F35" i="3"/>
  <c r="F30" i="3"/>
  <c r="F25" i="3"/>
  <c r="F32" i="3"/>
  <c r="F12" i="3"/>
  <c r="E50" i="3"/>
  <c r="F29" i="3"/>
  <c r="F43" i="3"/>
  <c r="F37" i="3"/>
  <c r="F11" i="3"/>
  <c r="F34" i="3"/>
  <c r="F39" i="3"/>
  <c r="F27" i="3"/>
  <c r="F42" i="3"/>
  <c r="H91" i="18" l="1"/>
  <c r="H86" i="18"/>
  <c r="H101" i="18"/>
  <c r="H120" i="18"/>
  <c r="H108" i="18"/>
  <c r="H96" i="18"/>
  <c r="H88" i="18"/>
  <c r="H95" i="18"/>
  <c r="H106" i="18"/>
  <c r="H97" i="18"/>
  <c r="H92" i="18"/>
  <c r="H87" i="18"/>
  <c r="H80" i="18"/>
  <c r="H102" i="18"/>
  <c r="H81" i="18"/>
  <c r="H107" i="18"/>
  <c r="H79" i="18"/>
  <c r="H84" i="18"/>
  <c r="H90" i="18"/>
  <c r="G118" i="18"/>
  <c r="H118" i="18" s="1"/>
  <c r="H82" i="18"/>
  <c r="E52" i="3"/>
  <c r="E23" i="3"/>
  <c r="H103" i="18"/>
  <c r="H93" i="18"/>
  <c r="G109" i="18"/>
  <c r="H109" i="18" s="1"/>
  <c r="G49" i="18"/>
  <c r="H78" i="18"/>
  <c r="H98" i="18"/>
  <c r="H83" i="18"/>
  <c r="H99" i="18"/>
  <c r="H100" i="18"/>
  <c r="H89" i="18"/>
  <c r="C15" i="2"/>
  <c r="D11" i="2"/>
  <c r="H117" i="18"/>
  <c r="E60" i="3"/>
  <c r="F59" i="3" s="1"/>
  <c r="J32" i="16"/>
  <c r="J28" i="16"/>
  <c r="J30" i="16"/>
  <c r="J27" i="16"/>
  <c r="J31" i="16"/>
  <c r="J26" i="16"/>
  <c r="J29" i="16"/>
  <c r="E61" i="3"/>
  <c r="C19" i="2" l="1"/>
  <c r="D19" i="2" s="1"/>
  <c r="E19" i="2" s="1"/>
  <c r="F19" i="2" s="1"/>
  <c r="G19" i="2" s="1"/>
  <c r="H19" i="2" s="1"/>
  <c r="I19" i="2" s="1"/>
  <c r="J19" i="2" s="1"/>
  <c r="K19" i="2" s="1"/>
  <c r="L19" i="2" s="1"/>
  <c r="C38" i="2" s="1"/>
  <c r="D38" i="2" s="1"/>
  <c r="E38" i="2" s="1"/>
  <c r="F38" i="2" s="1"/>
  <c r="G38" i="2" s="1"/>
  <c r="H38" i="2" s="1"/>
  <c r="I38" i="2" s="1"/>
  <c r="J38" i="2" s="1"/>
  <c r="K38" i="2" s="1"/>
  <c r="L38" i="2" s="1"/>
  <c r="D15" i="2"/>
  <c r="E11" i="2"/>
  <c r="G51" i="18"/>
  <c r="G53" i="18" s="1"/>
  <c r="F55" i="3"/>
  <c r="F57" i="3"/>
  <c r="F58" i="3"/>
  <c r="C8" i="2" l="1"/>
  <c r="G112" i="18"/>
  <c r="E15" i="2"/>
  <c r="F11" i="2"/>
  <c r="F15" i="2" l="1"/>
  <c r="G11" i="2"/>
  <c r="H112" i="18"/>
  <c r="G119" i="18"/>
  <c r="D8" i="2"/>
  <c r="C17" i="2"/>
  <c r="C22" i="2" s="1"/>
  <c r="H11" i="2" l="1"/>
  <c r="G15" i="2"/>
  <c r="G121" i="18"/>
  <c r="G134" i="18" s="1"/>
  <c r="G132" i="18"/>
  <c r="H119" i="18"/>
  <c r="E8" i="2"/>
  <c r="D17" i="2"/>
  <c r="D22" i="2" s="1"/>
  <c r="G133" i="18" l="1"/>
  <c r="H133" i="18" s="1"/>
  <c r="G55" i="3"/>
  <c r="H132" i="18"/>
  <c r="H121" i="18"/>
  <c r="F8" i="2"/>
  <c r="E17" i="2"/>
  <c r="E22" i="2" s="1"/>
  <c r="I11" i="2"/>
  <c r="H15" i="2"/>
  <c r="I15" i="2" l="1"/>
  <c r="J11" i="2"/>
  <c r="G8" i="2"/>
  <c r="F17" i="2"/>
  <c r="F22" i="2" s="1"/>
  <c r="G17" i="2" l="1"/>
  <c r="G22" i="2" s="1"/>
  <c r="H8" i="2"/>
  <c r="K11" i="2"/>
  <c r="J15" i="2"/>
  <c r="L11" i="2" l="1"/>
  <c r="K15" i="2"/>
  <c r="H17" i="2"/>
  <c r="H22" i="2" s="1"/>
  <c r="I8" i="2"/>
  <c r="C29" i="2" l="1"/>
  <c r="L15" i="2"/>
  <c r="J8" i="2"/>
  <c r="I17" i="2"/>
  <c r="I22" i="2" s="1"/>
  <c r="K8" i="2" l="1"/>
  <c r="J17" i="2"/>
  <c r="J22" i="2" s="1"/>
  <c r="C33" i="2"/>
  <c r="D29" i="2"/>
  <c r="E29" i="2" l="1"/>
  <c r="D33" i="2"/>
  <c r="K17" i="2"/>
  <c r="K22" i="2" s="1"/>
  <c r="L8" i="2"/>
  <c r="L17" i="2" l="1"/>
  <c r="L22" i="2" s="1"/>
  <c r="C26" i="2"/>
  <c r="F29" i="2"/>
  <c r="E33" i="2"/>
  <c r="G29" i="2" l="1"/>
  <c r="F33" i="2"/>
  <c r="D26" i="2"/>
  <c r="C36" i="2"/>
  <c r="C41" i="2" s="1"/>
  <c r="E26" i="2" l="1"/>
  <c r="D36" i="2"/>
  <c r="D41" i="2" s="1"/>
  <c r="H29" i="2"/>
  <c r="G33" i="2"/>
  <c r="H33" i="2" l="1"/>
  <c r="I29" i="2"/>
  <c r="E36" i="2"/>
  <c r="E41" i="2" s="1"/>
  <c r="F26" i="2"/>
  <c r="J29" i="2" l="1"/>
  <c r="I33" i="2"/>
  <c r="G26" i="2"/>
  <c r="F36" i="2"/>
  <c r="F41" i="2" s="1"/>
  <c r="H26" i="2" l="1"/>
  <c r="G36" i="2"/>
  <c r="G41" i="2" s="1"/>
  <c r="K29" i="2"/>
  <c r="J33" i="2"/>
  <c r="I26" i="2" l="1"/>
  <c r="H36" i="2"/>
  <c r="H41" i="2" s="1"/>
  <c r="K33" i="2"/>
  <c r="L29" i="2"/>
  <c r="L33" i="2" s="1"/>
  <c r="I36" i="2" l="1"/>
  <c r="I41" i="2" s="1"/>
  <c r="J26" i="2"/>
  <c r="J36" i="2" l="1"/>
  <c r="J41" i="2" s="1"/>
  <c r="K26" i="2"/>
  <c r="K36" i="2" l="1"/>
  <c r="K41" i="2" s="1"/>
  <c r="L26" i="2"/>
  <c r="L36" i="2" s="1"/>
  <c r="L41" i="2" s="1"/>
</calcChain>
</file>

<file path=xl/sharedStrings.xml><?xml version="1.0" encoding="utf-8"?>
<sst xmlns="http://schemas.openxmlformats.org/spreadsheetml/2006/main" count="325" uniqueCount="276">
  <si>
    <t>Income:</t>
  </si>
  <si>
    <t># Units</t>
  </si>
  <si>
    <t>Gross Rent</t>
  </si>
  <si>
    <t>Rent:</t>
  </si>
  <si>
    <t>Less:</t>
  </si>
  <si>
    <t>Vacancy</t>
  </si>
  <si>
    <t>Expenses:</t>
  </si>
  <si>
    <t>Administrative</t>
  </si>
  <si>
    <t>Advertising &amp; Marketing</t>
  </si>
  <si>
    <t>Legal</t>
  </si>
  <si>
    <t>Accounting</t>
  </si>
  <si>
    <t>Credit Checks</t>
  </si>
  <si>
    <t>Other</t>
  </si>
  <si>
    <t>Total Administrative:</t>
  </si>
  <si>
    <t>Annual</t>
  </si>
  <si>
    <t>Maintenance</t>
  </si>
  <si>
    <t>Security</t>
  </si>
  <si>
    <t>Grounds (landscaping, snow removal)</t>
  </si>
  <si>
    <t>Building supplies</t>
  </si>
  <si>
    <t>Total Maintenance:</t>
  </si>
  <si>
    <t>Operating:</t>
  </si>
  <si>
    <t>Water/Sewer</t>
  </si>
  <si>
    <t>Trash removal</t>
  </si>
  <si>
    <t>Janitorial</t>
  </si>
  <si>
    <t>Exterminating</t>
  </si>
  <si>
    <t>Total Operating Costs:</t>
  </si>
  <si>
    <t>Taxes &amp; Insurance:</t>
  </si>
  <si>
    <t>Insurance</t>
  </si>
  <si>
    <t>Other Taxes, Licenses, Fees</t>
  </si>
  <si>
    <t>Project Name:</t>
  </si>
  <si>
    <t>Project Address:</t>
  </si>
  <si>
    <t>Total Annual Operating Expenses:</t>
  </si>
  <si>
    <t>Replacement Reserve</t>
  </si>
  <si>
    <t>Per Unit</t>
  </si>
  <si>
    <t>Operating Reserve</t>
  </si>
  <si>
    <t>Loan Amortization Period (in years)</t>
  </si>
  <si>
    <t xml:space="preserve">Interest Rate </t>
  </si>
  <si>
    <t>Income Adjuster:</t>
  </si>
  <si>
    <t>Expense Adjuster:</t>
  </si>
  <si>
    <t>Gross Effective Income</t>
  </si>
  <si>
    <t>Operating</t>
  </si>
  <si>
    <t>Taxes &amp; Insurance</t>
  </si>
  <si>
    <t>Total Expense: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</si>
  <si>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</si>
  <si>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</si>
  <si>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</si>
  <si>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</si>
  <si>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</si>
  <si>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</si>
  <si>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</si>
  <si>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</si>
  <si>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</si>
  <si>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</si>
  <si>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</si>
  <si>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</si>
  <si>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</si>
  <si>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</si>
  <si>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</si>
  <si>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</si>
  <si>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</si>
  <si>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</si>
  <si>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</si>
  <si>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</si>
  <si>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Debt Service</t>
  </si>
  <si>
    <t>Acquisition Costs:</t>
  </si>
  <si>
    <t>Construction Contingency</t>
  </si>
  <si>
    <t>Soft Costs:</t>
  </si>
  <si>
    <t>Engineering</t>
  </si>
  <si>
    <t>Title Search &amp; Title Insurance</t>
  </si>
  <si>
    <t>Survey</t>
  </si>
  <si>
    <t>Prefunded Replacement Reserve</t>
  </si>
  <si>
    <t>Tenant Relocation</t>
  </si>
  <si>
    <t>Soft Cost Contingency</t>
  </si>
  <si>
    <t>Building Permit, License &amp; Fees</t>
  </si>
  <si>
    <t>Furniture Fixtures &amp; Equipment</t>
  </si>
  <si>
    <t>Total Acquisition:</t>
  </si>
  <si>
    <t>Total Construction:</t>
  </si>
  <si>
    <t>Total Development Cost:</t>
  </si>
  <si>
    <t>Address:</t>
  </si>
  <si>
    <t>Acquisition: Land</t>
  </si>
  <si>
    <t>Acquisition: Buildings</t>
  </si>
  <si>
    <t>Total Soft Costs:</t>
  </si>
  <si>
    <t>Green Cells are User Input</t>
  </si>
  <si>
    <t>Annual Rent</t>
  </si>
  <si>
    <t>Monthly Rent</t>
  </si>
  <si>
    <t>Replacement &amp; Op Reserves</t>
  </si>
  <si>
    <t>NOI (w/o Res &amp; Debt Svc)</t>
  </si>
  <si>
    <t>NOI Before Reserves &amp; Debt Svc:</t>
  </si>
  <si>
    <t>Uses</t>
  </si>
  <si>
    <t>Owner/Investor Equity</t>
  </si>
  <si>
    <t>Additional Sources of Funds:</t>
  </si>
  <si>
    <t>Total Development Sources:</t>
  </si>
  <si>
    <t>Carrying Costs  - Site Security</t>
  </si>
  <si>
    <t>Carrying Costs - Grounds Maintenance</t>
  </si>
  <si>
    <t>Environmental:  Site-Specific Review</t>
  </si>
  <si>
    <t xml:space="preserve">Real Estate Taxes </t>
  </si>
  <si>
    <t xml:space="preserve">Developer: </t>
  </si>
  <si>
    <t>Seller Legal and Recording Costs</t>
  </si>
  <si>
    <t>Architect or Rehab Specialist - Specs/Estimates</t>
  </si>
  <si>
    <t>Builder's Risk and/or Casualty Insurance</t>
  </si>
  <si>
    <t>Rent-Up Marketing Costs</t>
  </si>
  <si>
    <t>Prefunded Operating and/or Rental Loss Reserves</t>
  </si>
  <si>
    <t>Required Debt Service Coverage (Ratio):</t>
  </si>
  <si>
    <t>Gap/(Or Excess Sources):</t>
  </si>
  <si>
    <t>Total Units</t>
  </si>
  <si>
    <t>Average Per Unit</t>
  </si>
  <si>
    <t xml:space="preserve">Repairs </t>
  </si>
  <si>
    <t>Yellow Cells are Automatically Calculated Values</t>
  </si>
  <si>
    <t>2 BR</t>
  </si>
  <si>
    <t>1BR</t>
  </si>
  <si>
    <t>3BR</t>
  </si>
  <si>
    <t>4BR</t>
  </si>
  <si>
    <t>Heating</t>
  </si>
  <si>
    <t>Air Cond.</t>
  </si>
  <si>
    <t>Cooking</t>
  </si>
  <si>
    <t>Water Heater</t>
  </si>
  <si>
    <t xml:space="preserve">Water  </t>
  </si>
  <si>
    <t>Sewer</t>
  </si>
  <si>
    <t>Max Rent</t>
  </si>
  <si>
    <t>0 BR</t>
  </si>
  <si>
    <t>HOME RENTS</t>
  </si>
  <si>
    <t>UTILITIES</t>
  </si>
  <si>
    <t>New Construction</t>
  </si>
  <si>
    <t>Estimated Completion Date</t>
  </si>
  <si>
    <t>Estimated Start Date</t>
  </si>
  <si>
    <t>Project Timeline</t>
  </si>
  <si>
    <t>Total Project Cost</t>
  </si>
  <si>
    <t>Rehabilitation</t>
  </si>
  <si>
    <t>Project Type</t>
  </si>
  <si>
    <t>Parcel Number</t>
  </si>
  <si>
    <t>Project Information:</t>
  </si>
  <si>
    <t>E-Mail:</t>
  </si>
  <si>
    <t>Phone:</t>
  </si>
  <si>
    <t>GREEN CELLS ARE FOR USER INPUT</t>
  </si>
  <si>
    <t>TOTAL UNITS</t>
  </si>
  <si>
    <t xml:space="preserve">Appraisal </t>
  </si>
  <si>
    <t>Acquisition Closing - Legal and Recording Fees</t>
  </si>
  <si>
    <t>AHI Rental  20-Year Cash Flow Projection</t>
  </si>
  <si>
    <t>City of Chattanooga</t>
  </si>
  <si>
    <t>Department of Economic and Community Development</t>
  </si>
  <si>
    <t>Amount</t>
  </si>
  <si>
    <t>Cell:</t>
  </si>
  <si>
    <t>YELLOW CELLS /PROTECTED/AUTOMATICALLY CALCULATE</t>
  </si>
  <si>
    <t>City Subsidy</t>
  </si>
  <si>
    <t>Percent of Total</t>
  </si>
  <si>
    <t>ROI</t>
  </si>
  <si>
    <t>Development Proposal Template</t>
  </si>
  <si>
    <t>AFFORDABLE HOUSING PROGRAM</t>
  </si>
  <si>
    <t>Debt &amp; Reserves:</t>
  </si>
  <si>
    <t>PROPERTY INFORMATION</t>
  </si>
  <si>
    <t>Property Address</t>
  </si>
  <si>
    <t>1. Purchase Price:</t>
  </si>
  <si>
    <t>2. Purchase Date:</t>
  </si>
  <si>
    <t>3. Down Payment:</t>
  </si>
  <si>
    <t>4. First Mortgage Amount</t>
  </si>
  <si>
    <t>5. Second Mortgage Amount</t>
  </si>
  <si>
    <t>MORTGAGE DATA</t>
  </si>
  <si>
    <t>Fixed</t>
  </si>
  <si>
    <t>Variable</t>
  </si>
  <si>
    <t>1. Lender:</t>
  </si>
  <si>
    <t>2. Address:</t>
  </si>
  <si>
    <t xml:space="preserve">3. Current Interest Rate: </t>
  </si>
  <si>
    <t>4. Origination Date:</t>
  </si>
  <si>
    <t>5. Length of Loan</t>
  </si>
  <si>
    <t>7. Monthly Principal &amp; Interest Payment</t>
  </si>
  <si>
    <t>8. Monthly Escrow Payment</t>
  </si>
  <si>
    <t>Date of Appraisal:</t>
  </si>
  <si>
    <t>9. Total Monthly Payment</t>
  </si>
  <si>
    <t>7. Appraised Value "As Proposed"</t>
  </si>
  <si>
    <t>6. Appraised Value "Current"</t>
  </si>
  <si>
    <t>Estimated Initial Occupancy Date</t>
  </si>
  <si>
    <t>Management</t>
  </si>
  <si>
    <t>Sq Footage</t>
  </si>
  <si>
    <t>Affordable Housing  Development Budget</t>
  </si>
  <si>
    <t>Developer Fee</t>
  </si>
  <si>
    <t>Rental</t>
  </si>
  <si>
    <t>Homebuyer</t>
  </si>
  <si>
    <t>Proposed Sales Price</t>
  </si>
  <si>
    <t>$</t>
  </si>
  <si>
    <t>Annual Payments</t>
  </si>
  <si>
    <t>Mortgage/Debt</t>
  </si>
  <si>
    <r>
      <t xml:space="preserve">Debt Service (annual) </t>
    </r>
    <r>
      <rPr>
        <b/>
        <sz val="10"/>
        <rFont val="Arial"/>
        <family val="2"/>
      </rPr>
      <t>(From Property Information Tab)</t>
    </r>
  </si>
  <si>
    <t>First Mortgage  (Current and/or proposed debt)</t>
  </si>
  <si>
    <t>Second Mortgage  (Current and/or proposed debt)</t>
  </si>
  <si>
    <t>New Construction Hard Costs</t>
  </si>
  <si>
    <t>Rehabilitation Hard Costs</t>
  </si>
  <si>
    <t>Contractor Overhead</t>
  </si>
  <si>
    <t>Contractor Profit</t>
  </si>
  <si>
    <t>Performance Bond/Letter of Credit</t>
  </si>
  <si>
    <t>Construction loan - Financing Fees</t>
  </si>
  <si>
    <t>Supportable Debt Based on Terms Above</t>
  </si>
  <si>
    <t>Supportable Debt Service Calculation, ROI &amp; LTV</t>
  </si>
  <si>
    <t>LTV - Appraised Value "As Proposed"</t>
  </si>
  <si>
    <t>Other Income - describe</t>
  </si>
  <si>
    <t>11. Total (current and/or proposed debt</t>
  </si>
  <si>
    <r>
      <rPr>
        <b/>
        <i/>
        <sz val="12"/>
        <rFont val="Arial"/>
        <family val="2"/>
      </rPr>
      <t>Construction:</t>
    </r>
    <r>
      <rPr>
        <b/>
        <i/>
        <sz val="11"/>
        <color indexed="10"/>
        <rFont val="Arial"/>
        <family val="2"/>
      </rPr>
      <t xml:space="preserve"> </t>
    </r>
    <r>
      <rPr>
        <b/>
        <i/>
        <sz val="10"/>
        <color indexed="10"/>
        <rFont val="Arial"/>
        <family val="2"/>
      </rPr>
      <t>Attach Support Documentation - Work Write, Bid Specs, Bids, etc.</t>
    </r>
  </si>
  <si>
    <t>Homebuyer Projects</t>
  </si>
  <si>
    <t>Cash flow After Debt Service &amp; Reserves</t>
  </si>
  <si>
    <t>LTV - Appraised Value "Current"</t>
  </si>
  <si>
    <t>Less: Total allowance</t>
  </si>
  <si>
    <t>Cash flow Before Debt Service/Net Operating Income:</t>
  </si>
  <si>
    <t>Cash flow After Debt Svc:</t>
  </si>
  <si>
    <t>Sources &amp; Gap</t>
  </si>
  <si>
    <t>4. Loan Amount:</t>
  </si>
  <si>
    <t>5. Origination Date:</t>
  </si>
  <si>
    <t>6. Length of Loan</t>
  </si>
  <si>
    <t>Attach:</t>
  </si>
  <si>
    <t xml:space="preserve"> - Documentation for all other liens or encumbrances against the property</t>
  </si>
  <si>
    <t>8. Monthly Interest Payment</t>
  </si>
  <si>
    <t>Construction Cost Per Sq Feet</t>
  </si>
  <si>
    <t>Total Development Cost Per Sq Feet</t>
  </si>
  <si>
    <t>Range/Frig.</t>
  </si>
  <si>
    <r>
      <rPr>
        <u/>
        <sz val="10"/>
        <rFont val="Arial"/>
        <family val="2"/>
      </rPr>
      <t>Supportable Debt</t>
    </r>
    <r>
      <rPr>
        <sz val="10"/>
        <rFont val="Arial"/>
        <family val="2"/>
      </rPr>
      <t xml:space="preserve">   Used in analyzing project feasibility</t>
    </r>
  </si>
  <si>
    <t>5BR</t>
  </si>
  <si>
    <t>Developer</t>
  </si>
  <si>
    <t>Utilities</t>
  </si>
  <si>
    <t>Total Taxes &amp; Insurance:</t>
  </si>
  <si>
    <t>Affordable Housing</t>
  </si>
  <si>
    <t>DO NOT CHANGE RENTS</t>
  </si>
  <si>
    <t>Developer(s)' Information</t>
  </si>
  <si>
    <t>Developer(s) Name</t>
  </si>
  <si>
    <t>Developer(s) Address</t>
  </si>
  <si>
    <t>Developer(s) Contact Information</t>
  </si>
  <si>
    <t xml:space="preserve">3. Interest Rate: </t>
  </si>
  <si>
    <t xml:space="preserve">6. Outstanding Principal Balance/Loan </t>
  </si>
  <si>
    <t>6. Outstanding Principal Balance/Loan</t>
  </si>
  <si>
    <t xml:space="preserve">Use/proposed use of proceeds: </t>
  </si>
  <si>
    <t xml:space="preserve">3.  Interest Rate: </t>
  </si>
  <si>
    <t>7. Outstanding  Balance/Loan</t>
  </si>
  <si>
    <t>Developer:</t>
  </si>
  <si>
    <t>Total Project/Development Cost</t>
  </si>
  <si>
    <t xml:space="preserve">   HOME Funding Request</t>
  </si>
  <si>
    <t xml:space="preserve">Total </t>
  </si>
  <si>
    <t xml:space="preserve">     Loans</t>
  </si>
  <si>
    <t xml:space="preserve">    Owner/Developer Equity</t>
  </si>
  <si>
    <t xml:space="preserve">    Donations</t>
  </si>
  <si>
    <t xml:space="preserve">   Other Grants</t>
  </si>
  <si>
    <t xml:space="preserve">   Other:</t>
  </si>
  <si>
    <t>%</t>
  </si>
  <si>
    <t>Other Financing/Grants/Equity</t>
  </si>
  <si>
    <t>List all other sources of funding/resources that will be available to for project development</t>
  </si>
  <si>
    <t>Source of Funding/Resource</t>
  </si>
  <si>
    <t>Proposed Use</t>
  </si>
  <si>
    <t>letters/documentation for donations, gifts, grants</t>
  </si>
  <si>
    <t xml:space="preserve">  - Lender(s)' commitment letters, copies of promissory notes for each mortgage, other commitment</t>
  </si>
  <si>
    <t>or</t>
  </si>
  <si>
    <t>9. Monthly  Principle &amp; Interest Payment</t>
  </si>
  <si>
    <t>Project Financing</t>
  </si>
  <si>
    <t>Interim Financing (Construction Loan)</t>
  </si>
  <si>
    <t>Enter data on this sheet to provide information on debt that may already be on the property as well as proposed debt for the project, along with other sources/resources that will be available for project development. Information should demonstrate total funding to cover development, the cost of interim financing, and long-term debt as it relates to project income and operations (Proforma).</t>
  </si>
  <si>
    <t>Project Name</t>
  </si>
  <si>
    <t>Total Hard Construction Costs</t>
  </si>
  <si>
    <t>Overhead,Profit,Contingency</t>
  </si>
  <si>
    <t xml:space="preserve">Propose Housing </t>
  </si>
  <si>
    <t>Project Development Information - Sources of Funding:</t>
  </si>
  <si>
    <t>How Will Cost Be Covered? - Provide Amounts for Sources of Funding</t>
  </si>
  <si>
    <r>
      <t xml:space="preserve">Total Sources </t>
    </r>
    <r>
      <rPr>
        <sz val="12"/>
        <rFont val="Cambria"/>
        <family val="1"/>
      </rPr>
      <t>(should equal Total Development Cost)</t>
    </r>
  </si>
  <si>
    <t>Efficiency (0 BR)</t>
  </si>
  <si>
    <t>One (1) Bedroom</t>
  </si>
  <si>
    <t>Two (2) Bedroom</t>
  </si>
  <si>
    <t>Three (3) Bedroom</t>
  </si>
  <si>
    <t>Four (4) Bedroom</t>
  </si>
  <si>
    <t>Five (5) Bedroom</t>
  </si>
  <si>
    <t>Rents and Utility Calculations</t>
  </si>
  <si>
    <t>Rental Income Calculations</t>
  </si>
  <si>
    <t>Utility Calculations</t>
  </si>
  <si>
    <t>Operating Proforma</t>
  </si>
  <si>
    <r>
      <t xml:space="preserve">Total </t>
    </r>
    <r>
      <rPr>
        <i/>
        <sz val="10"/>
        <rFont val="Arial"/>
        <family val="2"/>
      </rPr>
      <t>annual</t>
    </r>
    <r>
      <rPr>
        <b/>
        <i/>
        <sz val="10"/>
        <rFont val="Arial"/>
        <family val="2"/>
      </rPr>
      <t xml:space="preserve"> project income</t>
    </r>
  </si>
  <si>
    <r>
      <t xml:space="preserve">In the designated cells, enter estimated </t>
    </r>
    <r>
      <rPr>
        <u/>
        <sz val="10"/>
        <rFont val="Arial"/>
        <family val="2"/>
      </rPr>
      <t>annual</t>
    </r>
    <r>
      <rPr>
        <sz val="10"/>
        <rFont val="Arial"/>
        <family val="2"/>
      </rPr>
      <t xml:space="preserve"> expenses for the project/development that will be covered.  Other expense descriptions can be can be added, if necessary. All estimates must be applicable and reasonable, for project/development type and size. (Example - program/social service operations are not expenses related to the project/development). ECD staff will review both individual line item expenses and the overall per unit per year operating costs against other recent, HOME funded projects.  Property management fees of 5 - 7% of collected rents are allowable. Replacement reserves must be included at a level that is appropriate for the type of project (i.e.., new construction vs. rehabilitation, large family vs. seniors, etc.) A reasonable inflation rate is included in the 20-year projection. Tenants in scattered-site rental units are typically responsible for grounds maintenance, per their leases.  Be sure to include accurate insurance and taxes. Do not include costs that will be covered by the tenant(s), i.e. utilities, water, sewer, ground maintenance. </t>
    </r>
  </si>
  <si>
    <t>ECD Internal Use - Information Used in Underwriting &amp; Analyzing Project Feasibility</t>
  </si>
  <si>
    <t xml:space="preserve">Annual Operating Expenses and Cash Flow </t>
  </si>
  <si>
    <t>In the following chart, enter amounts (in green spaces, in appropriate column for bedroom size) utilities that the tenant will be responsible for paying. Chart calculations will transfer to next chart for rental income calculations.</t>
  </si>
  <si>
    <t xml:space="preserve">In the following chart, enter amounts, in green spaces, the number of units containing the corresponding number of bedrooms. (Example: If the project is a quad with two bedrooms each you would put 4 in the in the cell next to "Two (2) Bedroom. Be sure to provide information of square footage on units. </t>
  </si>
  <si>
    <t>Sq.  Footage</t>
  </si>
  <si>
    <t>If vacancy rate is less/greater than 5% provide explanation below:</t>
  </si>
  <si>
    <r>
      <t xml:space="preserve">The Operating Proforma worksheet is designed to summarize a rental project's bedroom distribution, income targets, operating income and expenses, net operating income (NOI) before debt service, and debt service. The operating budget must include a projection of all rents and other revenue, all project expenses, and all debt service payments, with a calculation of the resulting net operating income and Debt Service Coverage Ratio. Entering applicable data in the following charts will yield the </t>
    </r>
    <r>
      <rPr>
        <b/>
        <u/>
        <sz val="10"/>
        <rFont val="Arial"/>
        <family val="2"/>
      </rPr>
      <t>annual</t>
    </r>
    <r>
      <rPr>
        <b/>
        <sz val="10"/>
        <rFont val="Arial"/>
        <family val="2"/>
      </rPr>
      <t xml:space="preserve"> operating income, expenses, and net operating income for the project.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</si>
</sst>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0.000%"/>
  </numFmts>
  <fonts count="52" x14ac:knownFonts="1">
    <font>
      <sz val="10"/>
      <name val="Arial"/>
    </font>
    <font>
      <sz val="10"/>
      <name val="Arial"/>
      <family val="2"/>
    </font>
    <font>
      <b/>
      <sz val="10"/>
      <name val="Arial"/>
      <family val="2"/>
    </font>
    <font>
      <b/>
      <sz val="12"/>
      <name val="Arial"/>
      <family val="2"/>
    </font>
    <font>
      <b/>
      <i/>
      <sz val="10"/>
      <name val="Arial"/>
      <family val="2"/>
    </font>
    <font>
      <sz val="10"/>
      <name val="Arial"/>
      <family val="2"/>
    </font>
    <font>
      <sz val="11"/>
      <name val="Arial"/>
      <family val="2"/>
    </font>
    <font>
      <sz val="12"/>
      <name val="Arial"/>
      <family val="2"/>
    </font>
    <font>
      <i/>
      <sz val="10"/>
      <name val="Arial"/>
      <family val="2"/>
    </font>
    <font>
      <sz val="10"/>
      <name val="Arial"/>
      <family val="2"/>
    </font>
    <font>
      <b/>
      <sz val="14"/>
      <name val="Arial"/>
      <family val="2"/>
    </font>
    <font>
      <b/>
      <i/>
      <sz val="12"/>
      <name val="Arial"/>
      <family val="2"/>
    </font>
    <font>
      <sz val="10"/>
      <name val="Arial"/>
      <family val="2"/>
    </font>
    <font>
      <u val="singleAccounting"/>
      <sz val="12"/>
      <name val="Arial"/>
      <family val="2"/>
    </font>
    <font>
      <b/>
      <i/>
      <sz val="11"/>
      <color indexed="10"/>
      <name val="Arial"/>
      <family val="2"/>
    </font>
    <font>
      <b/>
      <i/>
      <sz val="10"/>
      <color indexed="10"/>
      <name val="Arial"/>
      <family val="2"/>
    </font>
    <font>
      <sz val="8"/>
      <name val="Arial"/>
      <family val="2"/>
    </font>
    <font>
      <u/>
      <sz val="10"/>
      <name val="Arial"/>
      <family val="2"/>
    </font>
    <font>
      <b/>
      <u/>
      <sz val="12"/>
      <name val="Arial"/>
      <family val="2"/>
    </font>
    <font>
      <sz val="10"/>
      <name val="Arial"/>
      <family val="2"/>
    </font>
    <font>
      <sz val="12"/>
      <name val="Cambria"/>
      <family val="1"/>
    </font>
    <font>
      <u/>
      <sz val="10"/>
      <color theme="10"/>
      <name val="Arial"/>
      <family val="2"/>
    </font>
    <font>
      <b/>
      <sz val="14"/>
      <name val="Cambria"/>
      <family val="1"/>
      <scheme val="major"/>
    </font>
    <font>
      <sz val="12"/>
      <name val="Cambria"/>
      <family val="1"/>
      <scheme val="major"/>
    </font>
    <font>
      <sz val="10"/>
      <name val="Cambria"/>
      <family val="1"/>
      <scheme val="major"/>
    </font>
    <font>
      <b/>
      <sz val="10"/>
      <color theme="1"/>
      <name val="Arial"/>
      <family val="2"/>
    </font>
    <font>
      <sz val="14"/>
      <name val="Cambria"/>
      <family val="1"/>
      <scheme val="major"/>
    </font>
    <font>
      <i/>
      <sz val="11"/>
      <color rgb="FFFF0000"/>
      <name val="Arial"/>
      <family val="2"/>
    </font>
    <font>
      <b/>
      <i/>
      <sz val="11"/>
      <color rgb="FFFF0000"/>
      <name val="Arial"/>
      <family val="2"/>
    </font>
    <font>
      <b/>
      <sz val="10"/>
      <color rgb="FFFF0000"/>
      <name val="Arial"/>
      <family val="2"/>
    </font>
    <font>
      <b/>
      <sz val="10"/>
      <name val="Cambria"/>
      <family val="1"/>
      <scheme val="major"/>
    </font>
    <font>
      <i/>
      <sz val="10"/>
      <color rgb="FFFF0000"/>
      <name val="Arial"/>
      <family val="2"/>
    </font>
    <font>
      <sz val="10"/>
      <color rgb="FFFF0000"/>
      <name val="Arial"/>
      <family val="2"/>
    </font>
    <font>
      <b/>
      <sz val="12"/>
      <name val="Cambria"/>
      <family val="1"/>
      <scheme val="major"/>
    </font>
    <font>
      <sz val="20"/>
      <name val="Cambria"/>
      <family val="1"/>
      <scheme val="major"/>
    </font>
    <font>
      <b/>
      <sz val="16"/>
      <color theme="1"/>
      <name val="Cambria"/>
      <family val="1"/>
      <scheme val="major"/>
    </font>
    <font>
      <sz val="16"/>
      <name val="Cambria"/>
      <family val="1"/>
      <scheme val="major"/>
    </font>
    <font>
      <sz val="18"/>
      <color theme="1"/>
      <name val="Cambria"/>
      <family val="1"/>
      <scheme val="major"/>
    </font>
    <font>
      <b/>
      <i/>
      <sz val="10"/>
      <color theme="1"/>
      <name val="Cambria"/>
      <family val="1"/>
      <scheme val="major"/>
    </font>
    <font>
      <u/>
      <sz val="12"/>
      <color theme="10"/>
      <name val="Arial"/>
      <family val="2"/>
    </font>
    <font>
      <u/>
      <sz val="10"/>
      <color theme="10"/>
      <name val="Cambria"/>
      <family val="1"/>
      <scheme val="major"/>
    </font>
    <font>
      <u/>
      <sz val="12"/>
      <color theme="10"/>
      <name val="Cambria"/>
      <family val="1"/>
      <scheme val="major"/>
    </font>
    <font>
      <b/>
      <sz val="14"/>
      <color theme="1"/>
      <name val="Cambria"/>
      <family val="1"/>
      <scheme val="major"/>
    </font>
    <font>
      <sz val="14"/>
      <color theme="1"/>
      <name val="Cambria"/>
      <family val="1"/>
      <scheme val="major"/>
    </font>
    <font>
      <sz val="10"/>
      <color theme="10"/>
      <name val="Cambria"/>
      <family val="1"/>
      <scheme val="major"/>
    </font>
    <font>
      <sz val="11"/>
      <name val="Cambria"/>
      <family val="1"/>
      <scheme val="major"/>
    </font>
    <font>
      <sz val="14"/>
      <name val="Arial"/>
      <family val="2"/>
    </font>
    <font>
      <b/>
      <u/>
      <sz val="10"/>
      <name val="Arial"/>
      <family val="2"/>
    </font>
    <font>
      <b/>
      <u/>
      <sz val="10"/>
      <color theme="1"/>
      <name val="Arial"/>
      <family val="2"/>
    </font>
    <font>
      <sz val="18"/>
      <name val="Arial"/>
      <family val="2"/>
    </font>
    <font>
      <b/>
      <sz val="16"/>
      <name val="Arial"/>
      <family val="2"/>
    </font>
    <font>
      <b/>
      <sz val="18"/>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DF3DB"/>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C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rgb="FFFF0000"/>
      </right>
      <top style="thin">
        <color indexed="64"/>
      </top>
      <bottom style="thin">
        <color indexed="64"/>
      </bottom>
      <diagonal/>
    </border>
    <border>
      <left/>
      <right/>
      <top style="double">
        <color rgb="FFFF0000"/>
      </top>
      <bottom/>
      <diagonal/>
    </border>
    <border>
      <left/>
      <right style="double">
        <color rgb="FFFF0000"/>
      </right>
      <top style="double">
        <color rgb="FFFF0000"/>
      </top>
      <bottom/>
      <diagonal/>
    </border>
    <border>
      <left style="medium">
        <color indexed="64"/>
      </left>
      <right/>
      <top style="double">
        <color rgb="FFFF0000"/>
      </top>
      <bottom/>
      <diagonal/>
    </border>
    <border>
      <left/>
      <right style="medium">
        <color indexed="64"/>
      </right>
      <top style="double">
        <color rgb="FFFF0000"/>
      </top>
      <bottom/>
      <diagonal/>
    </border>
    <border>
      <left style="thin">
        <color indexed="64"/>
      </left>
      <right style="double">
        <color rgb="FFFF0000"/>
      </right>
      <top style="thin">
        <color indexed="64"/>
      </top>
      <bottom style="medium">
        <color indexed="64"/>
      </bottom>
      <diagonal/>
    </border>
    <border>
      <left style="medium">
        <color indexed="64"/>
      </left>
      <right/>
      <top/>
      <bottom style="double">
        <color rgb="FFFF0000"/>
      </bottom>
      <diagonal/>
    </border>
    <border>
      <left/>
      <right/>
      <top/>
      <bottom style="double">
        <color rgb="FFFF0000"/>
      </bottom>
      <diagonal/>
    </border>
    <border>
      <left/>
      <right style="medium">
        <color indexed="64"/>
      </right>
      <top/>
      <bottom style="double">
        <color rgb="FFFF0000"/>
      </bottom>
      <diagonal/>
    </border>
  </borders>
  <cellStyleXfs count="6">
    <xf numFmtId="0" fontId="0" fillId="0" borderId="0"/>
    <xf numFmtId="43" fontId="12"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24">
    <xf numFmtId="0" fontId="0" fillId="0" borderId="0" xfId="0"/>
    <xf numFmtId="0" fontId="0" fillId="0" borderId="0" xfId="0" quotePrefix="1"/>
    <xf numFmtId="165" fontId="0" fillId="0" borderId="0" xfId="2" applyNumberFormat="1" applyFont="1"/>
    <xf numFmtId="0" fontId="3" fillId="0" borderId="0" xfId="0" applyFont="1"/>
    <xf numFmtId="0" fontId="4" fillId="0" borderId="0" xfId="0" applyFont="1"/>
    <xf numFmtId="0" fontId="5" fillId="0" borderId="0" xfId="0" applyFont="1"/>
    <xf numFmtId="0" fontId="7" fillId="0" borderId="0" xfId="0" applyFont="1"/>
    <xf numFmtId="0" fontId="8" fillId="0" borderId="0" xfId="0" applyFont="1"/>
    <xf numFmtId="0" fontId="1" fillId="2" borderId="0" xfId="0" applyFont="1" applyFill="1"/>
    <xf numFmtId="165" fontId="19" fillId="2" borderId="1" xfId="2" applyNumberFormat="1" applyFont="1" applyFill="1" applyBorder="1"/>
    <xf numFmtId="165" fontId="4" fillId="2" borderId="1" xfId="2" applyNumberFormat="1" applyFont="1" applyFill="1" applyBorder="1"/>
    <xf numFmtId="165" fontId="19" fillId="2" borderId="2" xfId="2" applyNumberFormat="1" applyFont="1" applyFill="1" applyBorder="1"/>
    <xf numFmtId="0" fontId="0" fillId="2" borderId="0" xfId="0" applyFill="1"/>
    <xf numFmtId="42" fontId="11" fillId="2" borderId="1" xfId="2" applyNumberFormat="1" applyFont="1" applyFill="1" applyBorder="1"/>
    <xf numFmtId="165" fontId="19" fillId="2" borderId="3" xfId="2" applyNumberFormat="1" applyFont="1" applyFill="1" applyBorder="1"/>
    <xf numFmtId="165" fontId="19" fillId="2" borderId="4" xfId="2" applyNumberFormat="1" applyFont="1" applyFill="1" applyBorder="1"/>
    <xf numFmtId="0" fontId="0" fillId="2" borderId="1" xfId="0" applyFill="1" applyBorder="1"/>
    <xf numFmtId="165" fontId="4" fillId="2" borderId="3" xfId="2" applyNumberFormat="1" applyFont="1" applyFill="1" applyBorder="1"/>
    <xf numFmtId="165" fontId="0" fillId="2" borderId="1" xfId="0" applyNumberFormat="1" applyFill="1" applyBorder="1"/>
    <xf numFmtId="0" fontId="0" fillId="0" borderId="0" xfId="0" applyBorder="1"/>
    <xf numFmtId="0" fontId="0" fillId="2" borderId="38" xfId="0" applyFill="1" applyBorder="1"/>
    <xf numFmtId="42" fontId="11" fillId="2" borderId="1" xfId="4" applyNumberFormat="1" applyFont="1" applyFill="1" applyBorder="1"/>
    <xf numFmtId="0" fontId="1" fillId="2" borderId="0" xfId="0" applyFont="1" applyFill="1" applyBorder="1"/>
    <xf numFmtId="0" fontId="0" fillId="2" borderId="0" xfId="0" applyFill="1" applyBorder="1"/>
    <xf numFmtId="44" fontId="11" fillId="2" borderId="5" xfId="2" applyFont="1" applyFill="1" applyBorder="1"/>
    <xf numFmtId="0" fontId="1" fillId="0" borderId="0" xfId="4"/>
    <xf numFmtId="0" fontId="1" fillId="0" borderId="0" xfId="4" applyBorder="1"/>
    <xf numFmtId="0" fontId="1" fillId="3" borderId="0" xfId="4" applyFill="1" applyBorder="1"/>
    <xf numFmtId="0" fontId="7" fillId="3" borderId="0" xfId="4" applyFont="1" applyFill="1" applyBorder="1"/>
    <xf numFmtId="0" fontId="1" fillId="3" borderId="6" xfId="4" applyFill="1" applyBorder="1"/>
    <xf numFmtId="0" fontId="1" fillId="3" borderId="7" xfId="4" applyFill="1" applyBorder="1"/>
    <xf numFmtId="0" fontId="22" fillId="3" borderId="7" xfId="4" applyFont="1" applyFill="1" applyBorder="1"/>
    <xf numFmtId="0" fontId="23" fillId="3" borderId="7" xfId="4" applyFont="1" applyFill="1" applyBorder="1"/>
    <xf numFmtId="0" fontId="24" fillId="3" borderId="7" xfId="4" applyFont="1" applyFill="1" applyBorder="1"/>
    <xf numFmtId="0" fontId="0" fillId="4" borderId="0" xfId="0" applyFill="1"/>
    <xf numFmtId="0" fontId="2" fillId="4" borderId="0" xfId="0" applyFont="1" applyFill="1"/>
    <xf numFmtId="0" fontId="1" fillId="4" borderId="0" xfId="0" applyFont="1" applyFill="1"/>
    <xf numFmtId="0" fontId="3" fillId="4" borderId="0" xfId="0" applyFont="1" applyFill="1"/>
    <xf numFmtId="0" fontId="0" fillId="4" borderId="0" xfId="0" applyFill="1" applyAlignment="1">
      <alignment horizontal="center"/>
    </xf>
    <xf numFmtId="0" fontId="0" fillId="4" borderId="3" xfId="0" applyFill="1" applyBorder="1"/>
    <xf numFmtId="0" fontId="0" fillId="4" borderId="4" xfId="0" applyFill="1" applyBorder="1"/>
    <xf numFmtId="0" fontId="0" fillId="4" borderId="1" xfId="0" applyFill="1" applyBorder="1" applyAlignment="1">
      <alignment horizontal="center"/>
    </xf>
    <xf numFmtId="0" fontId="0" fillId="4" borderId="3" xfId="0" applyFill="1" applyBorder="1" applyAlignment="1">
      <alignment horizontal="center"/>
    </xf>
    <xf numFmtId="0" fontId="0" fillId="4" borderId="1" xfId="0" applyFill="1" applyBorder="1"/>
    <xf numFmtId="0" fontId="1" fillId="4" borderId="4" xfId="0" applyFont="1" applyFill="1" applyBorder="1"/>
    <xf numFmtId="165" fontId="19" fillId="4" borderId="4" xfId="2" applyNumberFormat="1" applyFont="1" applyFill="1" applyBorder="1"/>
    <xf numFmtId="0" fontId="4" fillId="4" borderId="4" xfId="0" applyFont="1" applyFill="1" applyBorder="1"/>
    <xf numFmtId="0" fontId="4" fillId="4" borderId="3" xfId="0" applyFont="1" applyFill="1" applyBorder="1"/>
    <xf numFmtId="165" fontId="19" fillId="4" borderId="0" xfId="2" applyNumberFormat="1" applyFont="1" applyFill="1"/>
    <xf numFmtId="0" fontId="2" fillId="4" borderId="3" xfId="0" applyFont="1" applyFill="1" applyBorder="1"/>
    <xf numFmtId="165" fontId="0" fillId="4" borderId="1" xfId="0" applyNumberFormat="1" applyFill="1" applyBorder="1"/>
    <xf numFmtId="164" fontId="19" fillId="4" borderId="4" xfId="5" applyNumberFormat="1" applyFont="1" applyFill="1" applyBorder="1"/>
    <xf numFmtId="0" fontId="5" fillId="4" borderId="4" xfId="0" applyFont="1" applyFill="1" applyBorder="1"/>
    <xf numFmtId="0" fontId="2" fillId="4" borderId="4" xfId="0" applyFont="1" applyFill="1" applyBorder="1"/>
    <xf numFmtId="165" fontId="2" fillId="4" borderId="0" xfId="2" applyNumberFormat="1" applyFont="1" applyFill="1"/>
    <xf numFmtId="165" fontId="0" fillId="4" borderId="0" xfId="0" applyNumberFormat="1" applyFill="1" applyBorder="1"/>
    <xf numFmtId="165" fontId="0" fillId="4" borderId="8" xfId="0" applyNumberFormat="1" applyFill="1" applyBorder="1"/>
    <xf numFmtId="0" fontId="3" fillId="4" borderId="3" xfId="0" applyFont="1" applyFill="1" applyBorder="1"/>
    <xf numFmtId="165" fontId="19" fillId="4" borderId="1" xfId="2" applyNumberFormat="1" applyFont="1" applyFill="1" applyBorder="1" applyAlignment="1">
      <alignment horizontal="center"/>
    </xf>
    <xf numFmtId="165" fontId="19" fillId="4" borderId="3" xfId="2" applyNumberFormat="1" applyFont="1" applyFill="1" applyBorder="1" applyAlignment="1">
      <alignment horizontal="center"/>
    </xf>
    <xf numFmtId="165" fontId="0" fillId="4" borderId="9" xfId="0" applyNumberFormat="1" applyFill="1" applyBorder="1"/>
    <xf numFmtId="0" fontId="0" fillId="4" borderId="0" xfId="0" applyFill="1" applyBorder="1"/>
    <xf numFmtId="0" fontId="0" fillId="4" borderId="8" xfId="0" applyFill="1" applyBorder="1"/>
    <xf numFmtId="0" fontId="2" fillId="4" borderId="0" xfId="0" applyFont="1" applyFill="1" applyBorder="1"/>
    <xf numFmtId="0" fontId="1" fillId="4" borderId="39" xfId="0" applyFont="1" applyFill="1" applyBorder="1" applyAlignment="1">
      <alignment horizontal="center"/>
    </xf>
    <xf numFmtId="0" fontId="1" fillId="4" borderId="40" xfId="0" applyFont="1" applyFill="1" applyBorder="1" applyAlignment="1">
      <alignment horizontal="center"/>
    </xf>
    <xf numFmtId="43" fontId="19" fillId="2" borderId="38" xfId="1" applyFont="1" applyFill="1" applyBorder="1"/>
    <xf numFmtId="0" fontId="2" fillId="4" borderId="7" xfId="0" applyFont="1" applyFill="1" applyBorder="1"/>
    <xf numFmtId="0" fontId="0" fillId="4" borderId="6" xfId="0" applyFill="1" applyBorder="1"/>
    <xf numFmtId="0" fontId="0" fillId="4" borderId="7" xfId="0" applyFill="1" applyBorder="1"/>
    <xf numFmtId="0" fontId="5" fillId="4" borderId="7" xfId="0" applyFont="1" applyFill="1" applyBorder="1"/>
    <xf numFmtId="0" fontId="5" fillId="4" borderId="0" xfId="0" applyFont="1" applyFill="1" applyBorder="1"/>
    <xf numFmtId="0" fontId="5" fillId="4" borderId="6" xfId="0" applyFont="1" applyFill="1" applyBorder="1"/>
    <xf numFmtId="0" fontId="3" fillId="4" borderId="0" xfId="0" applyFont="1" applyFill="1" applyBorder="1"/>
    <xf numFmtId="165" fontId="19" fillId="4" borderId="0" xfId="2" applyNumberFormat="1" applyFont="1" applyFill="1" applyBorder="1"/>
    <xf numFmtId="165" fontId="2" fillId="4" borderId="0" xfId="2" applyNumberFormat="1" applyFont="1" applyFill="1" applyBorder="1"/>
    <xf numFmtId="0" fontId="8" fillId="4" borderId="3" xfId="0" applyFont="1" applyFill="1" applyBorder="1"/>
    <xf numFmtId="9" fontId="19" fillId="4" borderId="4" xfId="5" applyFont="1" applyFill="1" applyBorder="1"/>
    <xf numFmtId="9" fontId="19" fillId="4" borderId="0" xfId="5" applyFont="1" applyFill="1" applyBorder="1"/>
    <xf numFmtId="0" fontId="8" fillId="4" borderId="4" xfId="0" applyFont="1" applyFill="1" applyBorder="1"/>
    <xf numFmtId="0" fontId="11" fillId="4" borderId="3" xfId="0" applyFont="1" applyFill="1" applyBorder="1"/>
    <xf numFmtId="0" fontId="7" fillId="4" borderId="4" xfId="0" applyFont="1" applyFill="1" applyBorder="1"/>
    <xf numFmtId="0" fontId="4" fillId="4" borderId="0" xfId="0" applyFont="1" applyFill="1" applyBorder="1"/>
    <xf numFmtId="0" fontId="8" fillId="4" borderId="0" xfId="0" applyFont="1" applyFill="1" applyBorder="1"/>
    <xf numFmtId="0" fontId="7" fillId="4" borderId="0" xfId="0" applyFont="1" applyFill="1" applyBorder="1"/>
    <xf numFmtId="0" fontId="0" fillId="4" borderId="10" xfId="0" applyFill="1" applyBorder="1"/>
    <xf numFmtId="0" fontId="7" fillId="4" borderId="11" xfId="0" applyFont="1" applyFill="1" applyBorder="1"/>
    <xf numFmtId="0" fontId="0" fillId="4" borderId="11" xfId="0" applyFill="1" applyBorder="1"/>
    <xf numFmtId="0" fontId="0" fillId="4" borderId="12" xfId="0" applyFill="1" applyBorder="1"/>
    <xf numFmtId="165" fontId="9" fillId="5" borderId="1" xfId="2" applyNumberFormat="1" applyFont="1" applyFill="1" applyBorder="1"/>
    <xf numFmtId="0" fontId="0" fillId="5" borderId="0" xfId="0" applyFill="1" applyBorder="1"/>
    <xf numFmtId="165" fontId="5" fillId="5" borderId="1" xfId="2" applyNumberFormat="1" applyFont="1" applyFill="1" applyBorder="1"/>
    <xf numFmtId="0" fontId="8" fillId="4" borderId="2" xfId="0" applyFont="1" applyFill="1" applyBorder="1"/>
    <xf numFmtId="0" fontId="0" fillId="4" borderId="2" xfId="0" applyFill="1" applyBorder="1"/>
    <xf numFmtId="0" fontId="4" fillId="4" borderId="2" xfId="0" applyFont="1" applyFill="1" applyBorder="1"/>
    <xf numFmtId="0" fontId="7" fillId="4" borderId="3" xfId="0" applyFont="1" applyFill="1" applyBorder="1"/>
    <xf numFmtId="0" fontId="7" fillId="4" borderId="2" xfId="0" applyFont="1" applyFill="1" applyBorder="1"/>
    <xf numFmtId="0" fontId="3" fillId="4" borderId="4" xfId="0" applyFont="1" applyFill="1" applyBorder="1"/>
    <xf numFmtId="0" fontId="3" fillId="4" borderId="2" xfId="0" applyFont="1" applyFill="1" applyBorder="1"/>
    <xf numFmtId="165" fontId="8" fillId="2" borderId="1" xfId="2" applyNumberFormat="1" applyFont="1" applyFill="1" applyBorder="1"/>
    <xf numFmtId="165" fontId="7" fillId="2" borderId="1" xfId="2" applyNumberFormat="1" applyFont="1" applyFill="1" applyBorder="1"/>
    <xf numFmtId="6" fontId="0" fillId="2" borderId="1" xfId="0" applyNumberFormat="1" applyFill="1" applyBorder="1"/>
    <xf numFmtId="6" fontId="3" fillId="2" borderId="1" xfId="0" applyNumberFormat="1" applyFont="1" applyFill="1" applyBorder="1"/>
    <xf numFmtId="0" fontId="6" fillId="3" borderId="1" xfId="0" applyFont="1" applyFill="1" applyBorder="1" applyAlignment="1">
      <alignment horizontal="center"/>
    </xf>
    <xf numFmtId="0" fontId="7" fillId="3" borderId="1" xfId="0" applyFont="1" applyFill="1" applyBorder="1" applyAlignment="1">
      <alignment horizontal="center"/>
    </xf>
    <xf numFmtId="0" fontId="2" fillId="0" borderId="7" xfId="0" applyFont="1" applyFill="1" applyBorder="1"/>
    <xf numFmtId="0" fontId="0" fillId="0" borderId="0" xfId="0" applyFill="1" applyBorder="1"/>
    <xf numFmtId="0" fontId="1" fillId="4" borderId="0" xfId="0" applyFont="1" applyFill="1" applyBorder="1" applyAlignment="1">
      <alignment horizontal="center"/>
    </xf>
    <xf numFmtId="165" fontId="19" fillId="4" borderId="0" xfId="2" applyNumberFormat="1" applyFont="1" applyFill="1" applyBorder="1" applyAlignment="1">
      <alignment horizontal="center"/>
    </xf>
    <xf numFmtId="164" fontId="19" fillId="4" borderId="0" xfId="5" applyNumberFormat="1" applyFont="1" applyFill="1" applyBorder="1"/>
    <xf numFmtId="164" fontId="19" fillId="4" borderId="0" xfId="5" applyNumberFormat="1" applyFont="1" applyFill="1"/>
    <xf numFmtId="0" fontId="1" fillId="4" borderId="3" xfId="0" applyFont="1" applyFill="1" applyBorder="1"/>
    <xf numFmtId="0" fontId="23" fillId="3" borderId="0" xfId="4" applyFont="1" applyFill="1" applyBorder="1"/>
    <xf numFmtId="0" fontId="24" fillId="3" borderId="0" xfId="4" applyFont="1" applyFill="1" applyBorder="1"/>
    <xf numFmtId="0" fontId="25" fillId="6" borderId="7" xfId="4" applyFont="1" applyFill="1" applyBorder="1" applyAlignment="1">
      <alignment horizontal="center"/>
    </xf>
    <xf numFmtId="0" fontId="7" fillId="0" borderId="0" xfId="4" applyFont="1"/>
    <xf numFmtId="0" fontId="7" fillId="0" borderId="0" xfId="4" applyFont="1" applyBorder="1"/>
    <xf numFmtId="0" fontId="24" fillId="3" borderId="6" xfId="4" applyFont="1" applyFill="1" applyBorder="1"/>
    <xf numFmtId="0" fontId="23" fillId="3" borderId="11" xfId="4" applyFont="1" applyFill="1" applyBorder="1"/>
    <xf numFmtId="0" fontId="23" fillId="3" borderId="6" xfId="4" applyFont="1" applyFill="1" applyBorder="1"/>
    <xf numFmtId="0" fontId="24" fillId="3" borderId="0" xfId="4" applyFont="1" applyFill="1" applyBorder="1" applyAlignment="1"/>
    <xf numFmtId="0" fontId="24" fillId="3" borderId="6" xfId="4" applyFont="1" applyFill="1" applyBorder="1" applyAlignment="1"/>
    <xf numFmtId="0" fontId="24" fillId="3" borderId="0" xfId="3" applyFont="1" applyFill="1" applyBorder="1" applyAlignment="1" applyProtection="1"/>
    <xf numFmtId="0" fontId="1" fillId="3" borderId="0" xfId="4" applyFont="1" applyFill="1" applyBorder="1"/>
    <xf numFmtId="0" fontId="23" fillId="3" borderId="10" xfId="4" applyFont="1" applyFill="1" applyBorder="1"/>
    <xf numFmtId="0" fontId="26" fillId="6" borderId="7" xfId="4" applyFont="1" applyFill="1" applyBorder="1"/>
    <xf numFmtId="0" fontId="24" fillId="6" borderId="0" xfId="4" applyFont="1" applyFill="1" applyBorder="1"/>
    <xf numFmtId="0" fontId="24" fillId="6" borderId="6" xfId="4" applyFont="1" applyFill="1" applyBorder="1"/>
    <xf numFmtId="0" fontId="1" fillId="0" borderId="11" xfId="4" applyBorder="1"/>
    <xf numFmtId="0" fontId="1" fillId="0" borderId="12" xfId="4" applyBorder="1"/>
    <xf numFmtId="0" fontId="3" fillId="2" borderId="0" xfId="0" applyFont="1" applyFill="1"/>
    <xf numFmtId="0" fontId="2" fillId="2" borderId="0" xfId="0" applyFont="1" applyFill="1"/>
    <xf numFmtId="0" fontId="5" fillId="2" borderId="3" xfId="0" applyFont="1" applyFill="1" applyBorder="1"/>
    <xf numFmtId="0" fontId="0" fillId="2" borderId="4" xfId="0" applyFill="1" applyBorder="1"/>
    <xf numFmtId="0" fontId="0" fillId="2" borderId="3" xfId="0" applyFill="1" applyBorder="1"/>
    <xf numFmtId="9" fontId="19" fillId="2" borderId="1" xfId="5" applyFont="1" applyFill="1" applyBorder="1"/>
    <xf numFmtId="9" fontId="19" fillId="2" borderId="0" xfId="5" applyFont="1" applyFill="1"/>
    <xf numFmtId="0" fontId="0" fillId="2" borderId="0" xfId="0" quotePrefix="1" applyFill="1"/>
    <xf numFmtId="44" fontId="9" fillId="5" borderId="1" xfId="2" applyFont="1" applyFill="1" applyBorder="1"/>
    <xf numFmtId="0" fontId="11" fillId="4" borderId="0" xfId="0" applyFont="1" applyFill="1" applyBorder="1"/>
    <xf numFmtId="0" fontId="1" fillId="4" borderId="1" xfId="0" applyFont="1" applyFill="1" applyBorder="1"/>
    <xf numFmtId="0" fontId="1" fillId="0" borderId="0" xfId="0" applyFont="1" applyFill="1" applyBorder="1"/>
    <xf numFmtId="9" fontId="1" fillId="4" borderId="0" xfId="5" applyFont="1" applyFill="1" applyBorder="1"/>
    <xf numFmtId="9" fontId="1" fillId="4" borderId="4" xfId="5" applyFont="1" applyFill="1" applyBorder="1"/>
    <xf numFmtId="42" fontId="11" fillId="0" borderId="0" xfId="2" applyNumberFormat="1" applyFont="1" applyFill="1" applyBorder="1"/>
    <xf numFmtId="0" fontId="6" fillId="3" borderId="0" xfId="4" applyFont="1" applyFill="1" applyBorder="1"/>
    <xf numFmtId="167" fontId="2" fillId="0" borderId="0" xfId="5" applyNumberFormat="1" applyFont="1" applyFill="1" applyBorder="1" applyAlignment="1"/>
    <xf numFmtId="0" fontId="0" fillId="7" borderId="0" xfId="0" applyFill="1"/>
    <xf numFmtId="0" fontId="0" fillId="0" borderId="0" xfId="0" applyFill="1"/>
    <xf numFmtId="164" fontId="0" fillId="0" borderId="0" xfId="5" applyNumberFormat="1" applyFont="1" applyFill="1"/>
    <xf numFmtId="0" fontId="0" fillId="0" borderId="13" xfId="0" applyBorder="1"/>
    <xf numFmtId="167" fontId="2" fillId="2" borderId="1" xfId="5" applyNumberFormat="1" applyFont="1" applyFill="1" applyBorder="1" applyAlignment="1"/>
    <xf numFmtId="165" fontId="2" fillId="2" borderId="3" xfId="2" applyNumberFormat="1" applyFont="1" applyFill="1" applyBorder="1"/>
    <xf numFmtId="165" fontId="2" fillId="2" borderId="1" xfId="0" applyNumberFormat="1" applyFont="1" applyFill="1" applyBorder="1"/>
    <xf numFmtId="165" fontId="2" fillId="2" borderId="3" xfId="0" applyNumberFormat="1" applyFont="1" applyFill="1" applyBorder="1"/>
    <xf numFmtId="6" fontId="4" fillId="2" borderId="3" xfId="0" applyNumberFormat="1" applyFont="1" applyFill="1" applyBorder="1"/>
    <xf numFmtId="8" fontId="0" fillId="8" borderId="3" xfId="0" applyNumberFormat="1" applyFill="1" applyBorder="1"/>
    <xf numFmtId="0" fontId="27" fillId="4" borderId="0" xfId="0" applyFont="1" applyFill="1" applyBorder="1"/>
    <xf numFmtId="165" fontId="27" fillId="4" borderId="0" xfId="2" applyNumberFormat="1" applyFont="1" applyFill="1" applyBorder="1"/>
    <xf numFmtId="0" fontId="27" fillId="4" borderId="6" xfId="0" applyFont="1" applyFill="1" applyBorder="1"/>
    <xf numFmtId="9" fontId="9" fillId="8" borderId="1" xfId="5" applyFont="1" applyFill="1" applyBorder="1"/>
    <xf numFmtId="9" fontId="1" fillId="8" borderId="1" xfId="5" applyFont="1" applyFill="1" applyBorder="1"/>
    <xf numFmtId="0" fontId="11" fillId="4" borderId="11" xfId="0" applyFont="1" applyFill="1" applyBorder="1"/>
    <xf numFmtId="0" fontId="1" fillId="4" borderId="0" xfId="0" applyFont="1" applyFill="1" applyBorder="1"/>
    <xf numFmtId="9" fontId="7" fillId="0" borderId="13" xfId="5" applyFont="1" applyFill="1" applyBorder="1"/>
    <xf numFmtId="0" fontId="1" fillId="2" borderId="0" xfId="0" applyFont="1" applyFill="1" applyAlignment="1">
      <alignment horizontal="left"/>
    </xf>
    <xf numFmtId="0" fontId="1" fillId="2" borderId="0" xfId="0" applyFont="1" applyFill="1" applyBorder="1" applyAlignment="1">
      <alignment horizontal="left"/>
    </xf>
    <xf numFmtId="0" fontId="24" fillId="2" borderId="0" xfId="4" applyFont="1" applyFill="1" applyBorder="1"/>
    <xf numFmtId="167" fontId="2" fillId="2" borderId="0" xfId="5" applyNumberFormat="1" applyFont="1" applyFill="1" applyBorder="1" applyAlignment="1"/>
    <xf numFmtId="0" fontId="1" fillId="2" borderId="0" xfId="0" applyFont="1" applyFill="1" applyBorder="1" applyAlignment="1">
      <alignment horizontal="center"/>
    </xf>
    <xf numFmtId="44" fontId="4" fillId="2" borderId="1" xfId="0" applyNumberFormat="1" applyFont="1" applyFill="1" applyBorder="1"/>
    <xf numFmtId="0" fontId="8" fillId="2" borderId="0" xfId="0" applyFont="1" applyFill="1" applyBorder="1"/>
    <xf numFmtId="0" fontId="2" fillId="2" borderId="0" xfId="0" applyFont="1" applyFill="1" applyBorder="1"/>
    <xf numFmtId="8" fontId="2" fillId="2" borderId="1" xfId="0" applyNumberFormat="1" applyFont="1" applyFill="1" applyBorder="1"/>
    <xf numFmtId="165" fontId="0" fillId="0" borderId="0" xfId="2" applyNumberFormat="1" applyFont="1" applyFill="1" applyBorder="1"/>
    <xf numFmtId="0" fontId="4" fillId="4" borderId="14" xfId="0" applyFont="1" applyFill="1" applyBorder="1"/>
    <xf numFmtId="0" fontId="0" fillId="4" borderId="15" xfId="0" applyFill="1" applyBorder="1"/>
    <xf numFmtId="165" fontId="19" fillId="8" borderId="1" xfId="2" applyNumberFormat="1" applyFont="1" applyFill="1" applyBorder="1"/>
    <xf numFmtId="0" fontId="1" fillId="4" borderId="3" xfId="0" applyFont="1" applyFill="1" applyBorder="1" applyAlignment="1">
      <alignment horizontal="left"/>
    </xf>
    <xf numFmtId="164" fontId="19" fillId="8" borderId="1" xfId="5" applyNumberFormat="1" applyFont="1" applyFill="1" applyBorder="1" applyProtection="1"/>
    <xf numFmtId="0" fontId="0" fillId="8" borderId="1" xfId="0" applyFill="1" applyBorder="1"/>
    <xf numFmtId="0" fontId="0" fillId="8" borderId="38" xfId="0" applyFill="1" applyBorder="1"/>
    <xf numFmtId="0" fontId="0" fillId="8" borderId="0" xfId="0" applyFill="1"/>
    <xf numFmtId="165" fontId="19" fillId="8" borderId="3" xfId="2" applyNumberFormat="1" applyFont="1" applyFill="1" applyBorder="1"/>
    <xf numFmtId="165" fontId="5" fillId="8" borderId="3" xfId="2" applyNumberFormat="1" applyFont="1" applyFill="1" applyBorder="1"/>
    <xf numFmtId="165" fontId="1" fillId="4" borderId="4" xfId="2" applyNumberFormat="1" applyFont="1" applyFill="1" applyBorder="1"/>
    <xf numFmtId="9" fontId="2" fillId="2" borderId="1" xfId="5" applyNumberFormat="1" applyFont="1" applyFill="1" applyBorder="1"/>
    <xf numFmtId="0" fontId="24" fillId="8" borderId="8" xfId="4" applyFont="1" applyFill="1" applyBorder="1"/>
    <xf numFmtId="9" fontId="24" fillId="8" borderId="8" xfId="5" applyFont="1" applyFill="1" applyBorder="1"/>
    <xf numFmtId="0" fontId="24" fillId="8" borderId="8" xfId="4" applyFont="1" applyFill="1" applyBorder="1"/>
    <xf numFmtId="0" fontId="1" fillId="8" borderId="8" xfId="4" applyFill="1" applyBorder="1"/>
    <xf numFmtId="0" fontId="1" fillId="8" borderId="16" xfId="4" applyFill="1" applyBorder="1"/>
    <xf numFmtId="0" fontId="28" fillId="4" borderId="0" xfId="0" applyFont="1" applyFill="1" applyBorder="1"/>
    <xf numFmtId="10" fontId="19" fillId="2" borderId="0" xfId="5" applyNumberFormat="1" applyFont="1" applyFill="1" applyAlignment="1">
      <alignment horizontal="center"/>
    </xf>
    <xf numFmtId="0" fontId="2" fillId="2" borderId="17" xfId="0" applyFont="1" applyFill="1" applyBorder="1"/>
    <xf numFmtId="0" fontId="2" fillId="2" borderId="18" xfId="0" applyFont="1" applyFill="1" applyBorder="1"/>
    <xf numFmtId="44" fontId="19" fillId="2" borderId="1" xfId="2" applyFont="1" applyFill="1" applyBorder="1"/>
    <xf numFmtId="9" fontId="19" fillId="4" borderId="2" xfId="5" applyFont="1" applyFill="1" applyBorder="1"/>
    <xf numFmtId="0" fontId="2" fillId="4" borderId="3" xfId="0" applyFont="1" applyFill="1" applyBorder="1" applyAlignment="1">
      <alignment horizontal="right"/>
    </xf>
    <xf numFmtId="9" fontId="1" fillId="4" borderId="2" xfId="5" applyFont="1" applyFill="1" applyBorder="1"/>
    <xf numFmtId="44" fontId="4" fillId="2" borderId="1" xfId="2" applyFont="1" applyFill="1" applyBorder="1"/>
    <xf numFmtId="0" fontId="7" fillId="3" borderId="19" xfId="4" applyFont="1" applyFill="1" applyBorder="1" applyAlignment="1"/>
    <xf numFmtId="0" fontId="7" fillId="3" borderId="20" xfId="4" applyFont="1" applyFill="1" applyBorder="1" applyAlignment="1"/>
    <xf numFmtId="0" fontId="6" fillId="3" borderId="7" xfId="4" applyFont="1" applyFill="1" applyBorder="1"/>
    <xf numFmtId="0" fontId="7" fillId="3" borderId="10" xfId="4" applyFont="1" applyFill="1" applyBorder="1"/>
    <xf numFmtId="0" fontId="7" fillId="3" borderId="11" xfId="4" applyFont="1" applyFill="1" applyBorder="1"/>
    <xf numFmtId="0" fontId="1" fillId="3" borderId="12" xfId="4" applyFill="1" applyBorder="1"/>
    <xf numFmtId="0" fontId="7" fillId="3" borderId="12" xfId="4" applyFont="1" applyFill="1" applyBorder="1"/>
    <xf numFmtId="0" fontId="1" fillId="3" borderId="20" xfId="4" applyFill="1" applyBorder="1"/>
    <xf numFmtId="0" fontId="1" fillId="3" borderId="11" xfId="4" applyFill="1" applyBorder="1"/>
    <xf numFmtId="0" fontId="1" fillId="0" borderId="13" xfId="4" applyBorder="1"/>
    <xf numFmtId="0" fontId="1" fillId="3" borderId="10" xfId="4" applyFill="1" applyBorder="1"/>
    <xf numFmtId="0" fontId="1" fillId="3" borderId="21" xfId="4" applyFill="1" applyBorder="1"/>
    <xf numFmtId="0" fontId="1" fillId="3" borderId="22" xfId="4" applyFill="1" applyBorder="1"/>
    <xf numFmtId="0" fontId="1" fillId="3" borderId="23" xfId="4" applyFill="1" applyBorder="1"/>
    <xf numFmtId="43" fontId="1" fillId="0" borderId="11" xfId="1" applyFont="1" applyFill="1" applyBorder="1"/>
    <xf numFmtId="0" fontId="18" fillId="4" borderId="7" xfId="0" applyFont="1" applyFill="1" applyBorder="1"/>
    <xf numFmtId="0" fontId="7" fillId="8" borderId="11" xfId="4" applyFont="1" applyFill="1" applyBorder="1"/>
    <xf numFmtId="0" fontId="1" fillId="8" borderId="11" xfId="4" applyFill="1" applyBorder="1"/>
    <xf numFmtId="0" fontId="0" fillId="0" borderId="0" xfId="0" applyAlignment="1">
      <alignment horizontal="center"/>
    </xf>
    <xf numFmtId="0" fontId="7" fillId="3" borderId="0" xfId="4" applyFont="1" applyFill="1" applyBorder="1" applyAlignment="1"/>
    <xf numFmtId="0" fontId="1" fillId="8" borderId="8" xfId="4" applyFill="1" applyBorder="1"/>
    <xf numFmtId="0" fontId="26" fillId="3" borderId="7" xfId="4" applyFont="1" applyFill="1" applyBorder="1" applyAlignment="1">
      <alignment horizontal="center"/>
    </xf>
    <xf numFmtId="0" fontId="26" fillId="3" borderId="0" xfId="4" applyFont="1" applyFill="1" applyBorder="1" applyAlignment="1">
      <alignment horizontal="center"/>
    </xf>
    <xf numFmtId="0" fontId="26" fillId="3" borderId="6" xfId="4" applyFont="1" applyFill="1" applyBorder="1" applyAlignment="1">
      <alignment horizontal="center"/>
    </xf>
    <xf numFmtId="0" fontId="0" fillId="0" borderId="0" xfId="0" applyAlignment="1">
      <alignment wrapText="1"/>
    </xf>
    <xf numFmtId="0" fontId="0" fillId="3" borderId="19" xfId="0" applyFill="1" applyBorder="1"/>
    <xf numFmtId="0" fontId="1" fillId="4" borderId="41" xfId="0" applyFont="1" applyFill="1" applyBorder="1"/>
    <xf numFmtId="0" fontId="1" fillId="4" borderId="42" xfId="0" applyFont="1" applyFill="1" applyBorder="1" applyAlignment="1">
      <alignment horizontal="center"/>
    </xf>
    <xf numFmtId="0" fontId="2" fillId="4" borderId="24" xfId="0" applyFont="1" applyFill="1" applyBorder="1" applyAlignment="1">
      <alignment horizontal="center"/>
    </xf>
    <xf numFmtId="43" fontId="19" fillId="2" borderId="25" xfId="1" applyFont="1" applyFill="1" applyBorder="1"/>
    <xf numFmtId="0" fontId="1" fillId="4" borderId="7" xfId="0" applyFont="1" applyFill="1" applyBorder="1" applyAlignment="1">
      <alignment horizontal="left"/>
    </xf>
    <xf numFmtId="0" fontId="0" fillId="8" borderId="25" xfId="0" applyFill="1" applyBorder="1"/>
    <xf numFmtId="0" fontId="1" fillId="4" borderId="7" xfId="0" applyFont="1" applyFill="1" applyBorder="1"/>
    <xf numFmtId="0" fontId="1" fillId="4" borderId="26" xfId="0" applyFont="1" applyFill="1" applyBorder="1"/>
    <xf numFmtId="0" fontId="0" fillId="2" borderId="25" xfId="0" applyFill="1" applyBorder="1"/>
    <xf numFmtId="0" fontId="1" fillId="4" borderId="21" xfId="0" applyFont="1" applyFill="1" applyBorder="1"/>
    <xf numFmtId="166" fontId="19" fillId="2" borderId="5" xfId="1" applyNumberFormat="1" applyFont="1" applyFill="1" applyBorder="1"/>
    <xf numFmtId="166" fontId="19" fillId="2" borderId="43" xfId="1" applyNumberFormat="1" applyFont="1" applyFill="1" applyBorder="1"/>
    <xf numFmtId="166" fontId="19" fillId="2" borderId="27" xfId="1" applyNumberFormat="1" applyFont="1" applyFill="1" applyBorder="1"/>
    <xf numFmtId="0" fontId="29" fillId="4" borderId="0" xfId="0" applyFont="1" applyFill="1" applyBorder="1"/>
    <xf numFmtId="0" fontId="1" fillId="0" borderId="0" xfId="4" applyFill="1" applyBorder="1"/>
    <xf numFmtId="0" fontId="30" fillId="3" borderId="7" xfId="4" applyFont="1" applyFill="1" applyBorder="1"/>
    <xf numFmtId="43" fontId="24" fillId="3" borderId="8" xfId="1" applyFont="1" applyFill="1" applyBorder="1"/>
    <xf numFmtId="43" fontId="24" fillId="3" borderId="0" xfId="1" applyFont="1" applyFill="1" applyBorder="1"/>
    <xf numFmtId="0" fontId="24" fillId="3" borderId="28" xfId="4" applyFont="1" applyFill="1" applyBorder="1"/>
    <xf numFmtId="0" fontId="1" fillId="8" borderId="29" xfId="4" applyFill="1" applyBorder="1"/>
    <xf numFmtId="9" fontId="24" fillId="3" borderId="0" xfId="5" applyFont="1" applyFill="1" applyBorder="1"/>
    <xf numFmtId="0" fontId="1" fillId="3" borderId="0" xfId="4" applyFill="1"/>
    <xf numFmtId="0" fontId="31" fillId="3" borderId="7" xfId="4" applyFont="1" applyFill="1" applyBorder="1"/>
    <xf numFmtId="0" fontId="32" fillId="3" borderId="0" xfId="4" applyFont="1" applyFill="1" applyBorder="1"/>
    <xf numFmtId="0" fontId="32" fillId="0" borderId="11" xfId="4" applyFont="1" applyBorder="1"/>
    <xf numFmtId="0" fontId="7" fillId="0" borderId="0" xfId="4" applyFont="1" applyFill="1" applyBorder="1" applyAlignment="1"/>
    <xf numFmtId="0" fontId="7" fillId="5" borderId="8" xfId="4" applyFont="1" applyFill="1" applyBorder="1" applyAlignment="1"/>
    <xf numFmtId="0" fontId="16" fillId="5" borderId="8" xfId="4" applyFont="1" applyFill="1" applyBorder="1"/>
    <xf numFmtId="0" fontId="7" fillId="5" borderId="4" xfId="4" applyFont="1" applyFill="1" applyBorder="1"/>
    <xf numFmtId="0" fontId="7" fillId="5" borderId="4" xfId="4" applyFont="1" applyFill="1" applyBorder="1" applyAlignment="1"/>
    <xf numFmtId="0" fontId="22" fillId="0" borderId="4" xfId="4" applyFont="1" applyFill="1" applyBorder="1" applyAlignment="1"/>
    <xf numFmtId="0" fontId="33" fillId="0" borderId="3" xfId="4" applyFont="1" applyFill="1" applyBorder="1" applyAlignment="1"/>
    <xf numFmtId="0" fontId="33" fillId="0" borderId="4" xfId="4" applyFont="1" applyFill="1" applyBorder="1" applyAlignment="1"/>
    <xf numFmtId="0" fontId="22" fillId="4" borderId="4" xfId="4" applyFont="1" applyFill="1" applyBorder="1" applyAlignment="1"/>
    <xf numFmtId="0" fontId="33" fillId="4" borderId="4" xfId="4" applyFont="1" applyFill="1" applyBorder="1" applyAlignment="1"/>
    <xf numFmtId="0" fontId="33" fillId="4" borderId="2" xfId="4" applyFont="1" applyFill="1" applyBorder="1" applyAlignment="1"/>
    <xf numFmtId="0" fontId="23" fillId="4" borderId="3" xfId="4" applyFont="1" applyFill="1" applyBorder="1" applyAlignment="1"/>
    <xf numFmtId="0" fontId="23" fillId="4" borderId="4" xfId="4" applyFont="1" applyFill="1" applyBorder="1" applyAlignment="1"/>
    <xf numFmtId="0" fontId="23" fillId="0" borderId="3" xfId="4" applyFont="1" applyFill="1" applyBorder="1" applyAlignment="1"/>
    <xf numFmtId="0" fontId="1" fillId="0" borderId="0" xfId="4" applyFill="1" applyBorder="1" applyAlignment="1"/>
    <xf numFmtId="0" fontId="22" fillId="0" borderId="0" xfId="4" applyFont="1" applyFill="1" applyBorder="1" applyAlignment="1"/>
    <xf numFmtId="9" fontId="1" fillId="2" borderId="30" xfId="5" applyFill="1" applyBorder="1"/>
    <xf numFmtId="9" fontId="1" fillId="2" borderId="3" xfId="5" applyFill="1" applyBorder="1"/>
    <xf numFmtId="9" fontId="17" fillId="2" borderId="0" xfId="5" applyFont="1" applyFill="1"/>
    <xf numFmtId="0" fontId="2" fillId="0" borderId="0" xfId="4" quotePrefix="1" applyFont="1" applyAlignment="1">
      <alignment horizontal="center"/>
    </xf>
    <xf numFmtId="0" fontId="24" fillId="3" borderId="0" xfId="4" applyFont="1" applyFill="1" applyBorder="1" applyAlignment="1">
      <alignment horizontal="center"/>
    </xf>
    <xf numFmtId="0" fontId="24" fillId="5" borderId="31" xfId="4" applyFont="1" applyFill="1" applyBorder="1"/>
    <xf numFmtId="0" fontId="24" fillId="5" borderId="8" xfId="4" applyFont="1" applyFill="1" applyBorder="1"/>
    <xf numFmtId="0" fontId="31" fillId="0" borderId="0" xfId="4" applyFont="1" applyBorder="1"/>
    <xf numFmtId="0" fontId="26" fillId="3" borderId="7" xfId="4" applyFont="1" applyFill="1" applyBorder="1"/>
    <xf numFmtId="0" fontId="2" fillId="2" borderId="32" xfId="0" applyFont="1" applyFill="1" applyBorder="1"/>
    <xf numFmtId="166" fontId="2" fillId="2" borderId="33" xfId="1" applyNumberFormat="1" applyFont="1" applyFill="1" applyBorder="1" applyAlignment="1">
      <alignment horizontal="left"/>
    </xf>
    <xf numFmtId="165" fontId="9" fillId="2" borderId="1" xfId="2" applyNumberFormat="1" applyFont="1" applyFill="1" applyBorder="1"/>
    <xf numFmtId="9" fontId="19" fillId="5" borderId="1" xfId="5" applyFont="1" applyFill="1" applyBorder="1"/>
    <xf numFmtId="9" fontId="19" fillId="5" borderId="4" xfId="5" applyFont="1" applyFill="1" applyBorder="1"/>
    <xf numFmtId="37" fontId="22" fillId="5" borderId="4" xfId="1" applyNumberFormat="1" applyFont="1" applyFill="1" applyBorder="1" applyAlignment="1"/>
    <xf numFmtId="37" fontId="2" fillId="5" borderId="2" xfId="1" applyNumberFormat="1" applyFont="1" applyFill="1" applyBorder="1" applyAlignment="1"/>
    <xf numFmtId="37" fontId="23" fillId="5" borderId="4" xfId="1" applyNumberFormat="1" applyFont="1" applyFill="1" applyBorder="1" applyAlignment="1"/>
    <xf numFmtId="37" fontId="1" fillId="5" borderId="2" xfId="1" applyNumberFormat="1" applyFont="1" applyFill="1" applyBorder="1" applyAlignment="1"/>
    <xf numFmtId="37" fontId="23" fillId="5" borderId="2" xfId="1" applyNumberFormat="1" applyFont="1" applyFill="1" applyBorder="1" applyAlignment="1"/>
    <xf numFmtId="166" fontId="33" fillId="2" borderId="4" xfId="1" applyNumberFormat="1" applyFont="1" applyFill="1" applyBorder="1" applyAlignment="1"/>
    <xf numFmtId="166" fontId="33" fillId="2" borderId="2" xfId="1" applyNumberFormat="1" applyFont="1" applyFill="1" applyBorder="1" applyAlignment="1"/>
    <xf numFmtId="44" fontId="3" fillId="2" borderId="3" xfId="2" applyFont="1" applyFill="1" applyBorder="1"/>
    <xf numFmtId="42" fontId="7" fillId="2" borderId="1" xfId="4" applyNumberFormat="1" applyFont="1" applyFill="1" applyBorder="1" applyProtection="1"/>
    <xf numFmtId="42" fontId="7" fillId="2" borderId="1" xfId="2" applyNumberFormat="1" applyFont="1" applyFill="1" applyBorder="1" applyProtection="1"/>
    <xf numFmtId="44" fontId="13" fillId="2" borderId="1" xfId="2" applyFont="1" applyFill="1" applyBorder="1" applyProtection="1"/>
    <xf numFmtId="165" fontId="2" fillId="2" borderId="1" xfId="2" applyNumberFormat="1" applyFont="1" applyFill="1" applyBorder="1"/>
    <xf numFmtId="0" fontId="2" fillId="4" borderId="0" xfId="0" applyFont="1" applyFill="1" applyAlignment="1">
      <alignment horizontal="center"/>
    </xf>
    <xf numFmtId="0" fontId="0" fillId="4" borderId="0" xfId="0" applyFill="1" applyBorder="1" applyAlignment="1"/>
    <xf numFmtId="0" fontId="0" fillId="0" borderId="0" xfId="0" applyBorder="1" applyAlignment="1"/>
    <xf numFmtId="0" fontId="2" fillId="0" borderId="0" xfId="0" applyFont="1" applyFill="1"/>
    <xf numFmtId="0" fontId="2" fillId="2" borderId="0" xfId="0" applyFont="1" applyFill="1" applyAlignment="1">
      <alignment horizontal="center"/>
    </xf>
    <xf numFmtId="0" fontId="2" fillId="4" borderId="1" xfId="0" applyFont="1" applyFill="1" applyBorder="1" applyAlignment="1">
      <alignment horizontal="center"/>
    </xf>
    <xf numFmtId="0" fontId="50" fillId="4" borderId="0" xfId="0" applyFont="1" applyFill="1"/>
    <xf numFmtId="0" fontId="7" fillId="5" borderId="4" xfId="4" applyFont="1" applyFill="1" applyBorder="1" applyAlignment="1">
      <alignment horizontal="left"/>
    </xf>
    <xf numFmtId="0" fontId="34" fillId="3" borderId="19" xfId="4" applyFont="1" applyFill="1" applyBorder="1" applyAlignment="1">
      <alignment horizontal="center"/>
    </xf>
    <xf numFmtId="0" fontId="34" fillId="3" borderId="20" xfId="4" applyFont="1" applyFill="1" applyBorder="1" applyAlignment="1">
      <alignment horizontal="center"/>
    </xf>
    <xf numFmtId="0" fontId="0" fillId="3" borderId="34" xfId="0" applyFill="1" applyBorder="1" applyAlignment="1"/>
    <xf numFmtId="0" fontId="35" fillId="3" borderId="7" xfId="4" applyFont="1" applyFill="1" applyBorder="1" applyAlignment="1">
      <alignment horizontal="center"/>
    </xf>
    <xf numFmtId="0" fontId="35" fillId="3" borderId="0" xfId="4" applyFont="1" applyFill="1" applyBorder="1" applyAlignment="1">
      <alignment horizontal="center"/>
    </xf>
    <xf numFmtId="0" fontId="0" fillId="3" borderId="6" xfId="0" applyFill="1" applyBorder="1" applyAlignment="1"/>
    <xf numFmtId="0" fontId="36" fillId="3" borderId="7" xfId="4" applyFont="1" applyFill="1" applyBorder="1" applyAlignment="1">
      <alignment horizontal="center"/>
    </xf>
    <xf numFmtId="0" fontId="36" fillId="3" borderId="0" xfId="4" applyFont="1" applyFill="1" applyBorder="1" applyAlignment="1">
      <alignment horizontal="center"/>
    </xf>
    <xf numFmtId="0" fontId="37" fillId="3" borderId="7" xfId="4" applyFont="1" applyFill="1" applyBorder="1" applyAlignment="1">
      <alignment horizontal="center" wrapText="1"/>
    </xf>
    <xf numFmtId="0" fontId="37" fillId="3" borderId="0" xfId="4" applyFont="1" applyFill="1" applyBorder="1" applyAlignment="1">
      <alignment horizontal="center" wrapText="1"/>
    </xf>
    <xf numFmtId="0" fontId="38" fillId="3" borderId="7" xfId="4" applyFont="1" applyFill="1" applyBorder="1" applyAlignment="1">
      <alignment horizontal="center" wrapText="1"/>
    </xf>
    <xf numFmtId="0" fontId="38" fillId="3" borderId="0" xfId="4" applyFont="1" applyFill="1" applyBorder="1" applyAlignment="1">
      <alignment horizontal="center" wrapText="1"/>
    </xf>
    <xf numFmtId="14" fontId="7" fillId="8" borderId="4" xfId="4" applyNumberFormat="1" applyFont="1" applyFill="1" applyBorder="1" applyAlignment="1"/>
    <xf numFmtId="14" fontId="7" fillId="8" borderId="22" xfId="4" applyNumberFormat="1" applyFont="1" applyFill="1" applyBorder="1" applyAlignment="1"/>
    <xf numFmtId="0" fontId="7" fillId="5" borderId="8" xfId="4" applyFont="1" applyFill="1" applyBorder="1" applyAlignment="1"/>
    <xf numFmtId="0" fontId="0" fillId="5" borderId="8" xfId="0" applyFill="1" applyBorder="1" applyAlignment="1"/>
    <xf numFmtId="0" fontId="0" fillId="0" borderId="8" xfId="0" applyBorder="1" applyAlignment="1"/>
    <xf numFmtId="0" fontId="23" fillId="5" borderId="3" xfId="4" applyFont="1" applyFill="1" applyBorder="1"/>
    <xf numFmtId="0" fontId="23" fillId="5" borderId="4" xfId="4" applyFont="1" applyFill="1" applyBorder="1"/>
    <xf numFmtId="0" fontId="23" fillId="5" borderId="2" xfId="4" applyFont="1" applyFill="1" applyBorder="1"/>
    <xf numFmtId="14" fontId="7" fillId="8" borderId="8" xfId="4" applyNumberFormat="1" applyFont="1" applyFill="1" applyBorder="1" applyAlignment="1"/>
    <xf numFmtId="0" fontId="22" fillId="0" borderId="3" xfId="4" applyFont="1" applyFill="1" applyBorder="1" applyAlignment="1"/>
    <xf numFmtId="0" fontId="46" fillId="0" borderId="4" xfId="0" applyFont="1" applyFill="1" applyBorder="1" applyAlignment="1"/>
    <xf numFmtId="0" fontId="46" fillId="0" borderId="2" xfId="0" applyFont="1" applyFill="1" applyBorder="1" applyAlignment="1"/>
    <xf numFmtId="0" fontId="7" fillId="5" borderId="4" xfId="4" applyFont="1" applyFill="1" applyBorder="1" applyAlignment="1"/>
    <xf numFmtId="0" fontId="7" fillId="3" borderId="0" xfId="4" applyFont="1" applyFill="1" applyBorder="1" applyAlignment="1"/>
    <xf numFmtId="0" fontId="21" fillId="5" borderId="8" xfId="3" applyFill="1" applyBorder="1" applyAlignment="1" applyProtection="1"/>
    <xf numFmtId="0" fontId="39" fillId="5" borderId="8" xfId="3" applyFont="1" applyFill="1" applyBorder="1" applyAlignment="1" applyProtection="1"/>
    <xf numFmtId="0" fontId="16" fillId="5" borderId="8" xfId="4" applyFont="1" applyFill="1" applyBorder="1" applyAlignment="1"/>
    <xf numFmtId="0" fontId="24" fillId="8" borderId="4" xfId="4" applyFont="1" applyFill="1" applyBorder="1" applyAlignment="1"/>
    <xf numFmtId="0" fontId="0" fillId="0" borderId="4" xfId="0" applyBorder="1" applyAlignment="1"/>
    <xf numFmtId="0" fontId="0" fillId="0" borderId="35" xfId="0" applyBorder="1" applyAlignment="1"/>
    <xf numFmtId="0" fontId="1" fillId="8" borderId="4" xfId="4" applyFont="1" applyFill="1" applyBorder="1"/>
    <xf numFmtId="0" fontId="1" fillId="8" borderId="35" xfId="4" applyFont="1" applyFill="1" applyBorder="1"/>
    <xf numFmtId="43" fontId="23" fillId="8" borderId="8" xfId="1" applyFont="1" applyFill="1" applyBorder="1"/>
    <xf numFmtId="43" fontId="24" fillId="8" borderId="8" xfId="1" applyFont="1" applyFill="1" applyBorder="1"/>
    <xf numFmtId="0" fontId="24" fillId="8" borderId="8" xfId="4" applyFont="1" applyFill="1" applyBorder="1"/>
    <xf numFmtId="0" fontId="26" fillId="6" borderId="7" xfId="4" applyFont="1" applyFill="1" applyBorder="1"/>
    <xf numFmtId="0" fontId="26" fillId="6" borderId="0" xfId="4" applyFont="1" applyFill="1" applyBorder="1"/>
    <xf numFmtId="0" fontId="26" fillId="6" borderId="6" xfId="4" applyFont="1" applyFill="1" applyBorder="1"/>
    <xf numFmtId="0" fontId="24" fillId="8" borderId="8" xfId="4" applyFont="1" applyFill="1" applyBorder="1" applyAlignment="1"/>
    <xf numFmtId="0" fontId="0" fillId="0" borderId="16" xfId="0" applyBorder="1" applyAlignment="1"/>
    <xf numFmtId="43" fontId="1" fillId="2" borderId="4" xfId="4" applyNumberFormat="1" applyFill="1" applyBorder="1"/>
    <xf numFmtId="0" fontId="1" fillId="2" borderId="4" xfId="4" applyFill="1" applyBorder="1"/>
    <xf numFmtId="0" fontId="1" fillId="2" borderId="8" xfId="4" applyFill="1" applyBorder="1"/>
    <xf numFmtId="43" fontId="1" fillId="2" borderId="21" xfId="1" applyFont="1" applyFill="1" applyBorder="1"/>
    <xf numFmtId="43" fontId="1" fillId="2" borderId="23" xfId="1" applyFont="1" applyFill="1" applyBorder="1"/>
    <xf numFmtId="0" fontId="23" fillId="8" borderId="4" xfId="4" applyFont="1" applyFill="1" applyBorder="1" applyAlignment="1"/>
    <xf numFmtId="0" fontId="23" fillId="8" borderId="35" xfId="4" applyFont="1" applyFill="1" applyBorder="1" applyAlignment="1"/>
    <xf numFmtId="0" fontId="26" fillId="3" borderId="19" xfId="4" applyFont="1" applyFill="1" applyBorder="1" applyAlignment="1">
      <alignment horizontal="center"/>
    </xf>
    <xf numFmtId="0" fontId="26" fillId="0" borderId="20" xfId="0" applyFont="1" applyBorder="1" applyAlignment="1">
      <alignment horizontal="center"/>
    </xf>
    <xf numFmtId="0" fontId="26" fillId="0" borderId="34" xfId="0" applyFont="1" applyBorder="1" applyAlignment="1">
      <alignment horizontal="center"/>
    </xf>
    <xf numFmtId="0" fontId="40" fillId="3" borderId="11" xfId="3" applyFont="1" applyFill="1" applyBorder="1" applyAlignment="1" applyProtection="1"/>
    <xf numFmtId="0" fontId="41" fillId="3" borderId="11" xfId="3" applyFont="1" applyFill="1" applyBorder="1" applyAlignment="1" applyProtection="1"/>
    <xf numFmtId="0" fontId="24" fillId="3" borderId="12" xfId="0" applyFont="1" applyFill="1" applyBorder="1" applyAlignment="1"/>
    <xf numFmtId="0" fontId="26" fillId="3" borderId="20" xfId="4" applyFont="1" applyFill="1" applyBorder="1" applyAlignment="1">
      <alignment horizontal="center"/>
    </xf>
    <xf numFmtId="0" fontId="26" fillId="3" borderId="34" xfId="4" applyFont="1" applyFill="1" applyBorder="1" applyAlignment="1">
      <alignment horizontal="center"/>
    </xf>
    <xf numFmtId="0" fontId="42" fillId="3" borderId="7" xfId="4" applyFont="1" applyFill="1" applyBorder="1" applyAlignment="1">
      <alignment horizontal="center"/>
    </xf>
    <xf numFmtId="0" fontId="42" fillId="3" borderId="0" xfId="4" applyFont="1" applyFill="1" applyBorder="1" applyAlignment="1">
      <alignment horizontal="center"/>
    </xf>
    <xf numFmtId="0" fontId="42" fillId="3" borderId="6" xfId="4" applyFont="1" applyFill="1" applyBorder="1" applyAlignment="1">
      <alignment horizontal="center"/>
    </xf>
    <xf numFmtId="0" fontId="26" fillId="3" borderId="7" xfId="4" applyFont="1" applyFill="1" applyBorder="1" applyAlignment="1">
      <alignment horizontal="center"/>
    </xf>
    <xf numFmtId="0" fontId="26" fillId="3" borderId="0" xfId="4" applyFont="1" applyFill="1" applyBorder="1" applyAlignment="1">
      <alignment horizontal="center"/>
    </xf>
    <xf numFmtId="0" fontId="26" fillId="3" borderId="6" xfId="4" applyFont="1" applyFill="1" applyBorder="1" applyAlignment="1">
      <alignment horizontal="center"/>
    </xf>
    <xf numFmtId="0" fontId="43" fillId="3" borderId="7" xfId="4" applyFont="1" applyFill="1" applyBorder="1" applyAlignment="1">
      <alignment horizontal="center" wrapText="1"/>
    </xf>
    <xf numFmtId="0" fontId="43" fillId="3" borderId="0" xfId="4" applyFont="1" applyFill="1" applyBorder="1" applyAlignment="1">
      <alignment horizontal="center" wrapText="1"/>
    </xf>
    <xf numFmtId="0" fontId="43" fillId="3" borderId="6" xfId="4" applyFont="1" applyFill="1" applyBorder="1" applyAlignment="1">
      <alignment horizontal="center" wrapText="1"/>
    </xf>
    <xf numFmtId="14" fontId="1" fillId="8" borderId="8" xfId="4" applyNumberFormat="1" applyFont="1" applyFill="1" applyBorder="1"/>
    <xf numFmtId="0" fontId="1" fillId="8" borderId="16" xfId="4" applyFont="1" applyFill="1" applyBorder="1"/>
    <xf numFmtId="43" fontId="24" fillId="8" borderId="4" xfId="1" applyFont="1" applyFill="1" applyBorder="1" applyAlignment="1"/>
    <xf numFmtId="43" fontId="24" fillId="8" borderId="4" xfId="1" applyFont="1" applyFill="1" applyBorder="1"/>
    <xf numFmtId="43" fontId="44" fillId="8" borderId="4" xfId="1" applyFont="1" applyFill="1" applyBorder="1" applyAlignment="1" applyProtection="1"/>
    <xf numFmtId="2" fontId="24" fillId="8" borderId="8" xfId="4" applyNumberFormat="1" applyFont="1" applyFill="1" applyBorder="1"/>
    <xf numFmtId="0" fontId="0" fillId="0" borderId="0" xfId="0" applyAlignment="1">
      <alignment horizontal="center"/>
    </xf>
    <xf numFmtId="0" fontId="45" fillId="2" borderId="7" xfId="4" applyFont="1" applyFill="1" applyBorder="1" applyAlignment="1">
      <alignment horizontal="left" wrapText="1"/>
    </xf>
    <xf numFmtId="0" fontId="6" fillId="2" borderId="0" xfId="0" applyFont="1" applyFill="1" applyAlignment="1">
      <alignment horizontal="left" wrapText="1"/>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23" fillId="8" borderId="8" xfId="4" applyFont="1" applyFill="1" applyBorder="1" applyAlignment="1"/>
    <xf numFmtId="14" fontId="24" fillId="8" borderId="8" xfId="4" applyNumberFormat="1" applyFont="1" applyFill="1" applyBorder="1"/>
    <xf numFmtId="0" fontId="3" fillId="4" borderId="19" xfId="0" applyFont="1" applyFill="1" applyBorder="1" applyAlignment="1">
      <alignment horizontal="center"/>
    </xf>
    <xf numFmtId="0" fontId="3" fillId="4" borderId="20" xfId="0" applyFont="1" applyFill="1" applyBorder="1" applyAlignment="1">
      <alignment horizontal="center"/>
    </xf>
    <xf numFmtId="0" fontId="7" fillId="4" borderId="20" xfId="0" applyFont="1" applyFill="1" applyBorder="1" applyAlignment="1"/>
    <xf numFmtId="0" fontId="7" fillId="4" borderId="34" xfId="0" applyFont="1" applyFill="1" applyBorder="1" applyAlignment="1"/>
    <xf numFmtId="44" fontId="2" fillId="2" borderId="36" xfId="0" applyNumberFormat="1" applyFont="1" applyFill="1" applyBorder="1" applyAlignment="1">
      <alignment horizontal="center"/>
    </xf>
    <xf numFmtId="0" fontId="2" fillId="2" borderId="37" xfId="0" applyFont="1" applyFill="1" applyBorder="1" applyAlignment="1">
      <alignment horizontal="center"/>
    </xf>
    <xf numFmtId="0" fontId="1" fillId="2" borderId="0" xfId="0" applyFont="1" applyFill="1" applyBorder="1" applyAlignment="1">
      <alignment horizontal="center" wrapText="1"/>
    </xf>
    <xf numFmtId="0" fontId="1" fillId="2" borderId="6"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 fillId="4" borderId="0" xfId="0" applyFont="1" applyFill="1" applyBorder="1" applyAlignment="1">
      <alignment horizontal="left" wrapText="1"/>
    </xf>
    <xf numFmtId="0" fontId="0" fillId="0" borderId="0" xfId="0" applyAlignment="1"/>
    <xf numFmtId="0" fontId="11" fillId="7" borderId="0" xfId="0" applyFont="1" applyFill="1" applyAlignment="1">
      <alignment horizontal="center"/>
    </xf>
    <xf numFmtId="0" fontId="1" fillId="4" borderId="0" xfId="0" applyFont="1" applyFill="1" applyBorder="1" applyAlignment="1">
      <alignment horizontal="center"/>
    </xf>
    <xf numFmtId="0" fontId="0" fillId="4" borderId="4" xfId="0" applyFill="1" applyBorder="1" applyAlignment="1"/>
    <xf numFmtId="167" fontId="2" fillId="0" borderId="15" xfId="5" applyNumberFormat="1" applyFont="1" applyFill="1" applyBorder="1" applyAlignment="1"/>
    <xf numFmtId="167" fontId="2" fillId="0" borderId="0" xfId="5" applyNumberFormat="1" applyFont="1" applyFill="1" applyBorder="1" applyAlignment="1"/>
    <xf numFmtId="0" fontId="3" fillId="3" borderId="20" xfId="0" applyFont="1" applyFill="1" applyBorder="1" applyAlignment="1">
      <alignment horizontal="center"/>
    </xf>
    <xf numFmtId="0" fontId="3" fillId="3" borderId="34" xfId="0" applyFont="1" applyFill="1" applyBorder="1" applyAlignment="1">
      <alignment horizontal="center"/>
    </xf>
    <xf numFmtId="0" fontId="1" fillId="4" borderId="0" xfId="0" applyFont="1" applyFill="1" applyAlignment="1"/>
    <xf numFmtId="0" fontId="0" fillId="4" borderId="0" xfId="0" applyFill="1" applyAlignment="1"/>
    <xf numFmtId="0" fontId="1" fillId="4" borderId="3" xfId="0" applyFont="1" applyFill="1" applyBorder="1" applyAlignment="1">
      <alignment horizontal="left"/>
    </xf>
    <xf numFmtId="0" fontId="1" fillId="4" borderId="4" xfId="0" applyFont="1" applyFill="1" applyBorder="1" applyAlignment="1">
      <alignment horizontal="left"/>
    </xf>
    <xf numFmtId="0" fontId="1" fillId="4" borderId="2" xfId="0" applyFont="1" applyFill="1" applyBorder="1" applyAlignment="1">
      <alignment horizontal="left"/>
    </xf>
    <xf numFmtId="0" fontId="0" fillId="4" borderId="8" xfId="0" applyFill="1" applyBorder="1" applyAlignment="1"/>
    <xf numFmtId="0" fontId="2" fillId="2" borderId="8" xfId="0" applyFont="1" applyFill="1" applyBorder="1" applyAlignment="1"/>
    <xf numFmtId="0" fontId="48" fillId="8" borderId="0" xfId="0" applyFont="1" applyFill="1" applyAlignment="1">
      <alignment wrapText="1"/>
    </xf>
    <xf numFmtId="0" fontId="10" fillId="0" borderId="0" xfId="0" applyFont="1" applyAlignment="1">
      <alignment horizontal="left" wrapText="1"/>
    </xf>
    <xf numFmtId="0" fontId="46" fillId="0" borderId="0" xfId="0" applyFont="1" applyAlignment="1">
      <alignment horizontal="left" wrapText="1"/>
    </xf>
    <xf numFmtId="0" fontId="2" fillId="3" borderId="44" xfId="0" applyFont="1" applyFill="1"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51" fillId="4" borderId="7" xfId="0" applyFont="1" applyFill="1" applyBorder="1" applyAlignment="1">
      <alignment horizontal="center"/>
    </xf>
    <xf numFmtId="0" fontId="51" fillId="4" borderId="0" xfId="0" applyFont="1" applyFill="1" applyBorder="1" applyAlignment="1">
      <alignment horizontal="center"/>
    </xf>
    <xf numFmtId="0" fontId="49" fillId="4" borderId="0" xfId="0" applyFont="1" applyFill="1" applyBorder="1" applyAlignment="1"/>
    <xf numFmtId="0" fontId="49" fillId="0" borderId="0" xfId="0" applyFont="1" applyAlignment="1"/>
    <xf numFmtId="0" fontId="2" fillId="2" borderId="4" xfId="0" applyFont="1" applyFill="1" applyBorder="1" applyAlignment="1"/>
    <xf numFmtId="0" fontId="2" fillId="0" borderId="0" xfId="0" applyFont="1" applyFill="1" applyAlignment="1">
      <alignment wrapText="1"/>
    </xf>
    <xf numFmtId="0" fontId="0" fillId="0" borderId="0" xfId="0" applyFill="1" applyAlignment="1">
      <alignment wrapText="1"/>
    </xf>
    <xf numFmtId="0" fontId="50" fillId="0" borderId="0" xfId="0" applyFont="1" applyAlignment="1">
      <alignment horizontal="center" wrapText="1"/>
    </xf>
    <xf numFmtId="0" fontId="51" fillId="4" borderId="0" xfId="0" applyFont="1" applyFill="1" applyAlignment="1">
      <alignment horizontal="center"/>
    </xf>
    <xf numFmtId="0" fontId="10" fillId="0" borderId="0" xfId="0" applyFont="1" applyAlignment="1"/>
    <xf numFmtId="3" fontId="0" fillId="2" borderId="1" xfId="0" applyNumberFormat="1" applyFill="1" applyBorder="1"/>
  </cellXfs>
  <cellStyles count="6">
    <cellStyle name="Comma" xfId="1" builtinId="3"/>
    <cellStyle name="Currency" xfId="2" builtinId="4"/>
    <cellStyle name="Hyperlink" xfId="3" builtinId="8"/>
    <cellStyle name="Normal" xfId="0" builtinId="0"/>
    <cellStyle name="Normal 2" xfId="4"/>
    <cellStyle name="Percent" xfId="5"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zoomScale="110" zoomScaleNormal="110" workbookViewId="0">
      <selection activeCell="H29" sqref="H29"/>
    </sheetView>
  </sheetViews>
  <sheetFormatPr defaultColWidth="8.77734375" defaultRowHeight="13.2" x14ac:dyDescent="0.25"/>
  <cols>
    <col min="1" max="1" width="33.44140625" style="25" customWidth="1"/>
    <col min="2" max="2" width="7" style="25" customWidth="1"/>
    <col min="3" max="3" width="12" style="25" customWidth="1"/>
    <col min="4" max="4" width="6.44140625" style="25" customWidth="1"/>
    <col min="5" max="5" width="10.21875" style="25" customWidth="1"/>
    <col min="6" max="6" width="4.77734375" style="25" customWidth="1"/>
    <col min="7" max="7" width="3.21875" style="25" customWidth="1"/>
    <col min="8" max="8" width="15.77734375" style="25" customWidth="1"/>
    <col min="9" max="9" width="0.77734375" style="25" customWidth="1"/>
    <col min="10" max="10" width="7.21875" style="25" customWidth="1"/>
    <col min="11" max="16384" width="8.77734375" style="25"/>
  </cols>
  <sheetData>
    <row r="1" spans="1:10" ht="13.8" thickBot="1" x14ac:dyDescent="0.3"/>
    <row r="2" spans="1:10" ht="24.6" x14ac:dyDescent="0.4">
      <c r="A2" s="302" t="s">
        <v>147</v>
      </c>
      <c r="B2" s="303"/>
      <c r="C2" s="303"/>
      <c r="D2" s="303"/>
      <c r="E2" s="303"/>
      <c r="F2" s="303"/>
      <c r="G2" s="303"/>
      <c r="H2" s="303"/>
      <c r="I2" s="304"/>
    </row>
    <row r="3" spans="1:10" ht="20.399999999999999" x14ac:dyDescent="0.35">
      <c r="A3" s="305" t="s">
        <v>138</v>
      </c>
      <c r="B3" s="306"/>
      <c r="C3" s="306"/>
      <c r="D3" s="306"/>
      <c r="E3" s="306"/>
      <c r="F3" s="306"/>
      <c r="G3" s="306"/>
      <c r="H3" s="306"/>
      <c r="I3" s="307"/>
    </row>
    <row r="4" spans="1:10" ht="20.399999999999999" x14ac:dyDescent="0.35">
      <c r="A4" s="308" t="s">
        <v>139</v>
      </c>
      <c r="B4" s="309"/>
      <c r="C4" s="309"/>
      <c r="D4" s="309"/>
      <c r="E4" s="309"/>
      <c r="F4" s="309"/>
      <c r="G4" s="309"/>
      <c r="H4" s="309"/>
      <c r="I4" s="307"/>
    </row>
    <row r="5" spans="1:10" ht="22.8" x14ac:dyDescent="0.4">
      <c r="A5" s="310" t="s">
        <v>146</v>
      </c>
      <c r="B5" s="311"/>
      <c r="C5" s="311"/>
      <c r="D5" s="311"/>
      <c r="E5" s="311"/>
      <c r="F5" s="311"/>
      <c r="G5" s="311"/>
      <c r="H5" s="311"/>
      <c r="I5" s="307"/>
    </row>
    <row r="6" spans="1:10" ht="13.95" customHeight="1" x14ac:dyDescent="0.25">
      <c r="A6" s="312"/>
      <c r="B6" s="313"/>
      <c r="C6" s="313"/>
      <c r="D6" s="313"/>
      <c r="E6" s="313"/>
      <c r="F6" s="313"/>
      <c r="G6" s="313"/>
      <c r="H6" s="313"/>
      <c r="I6" s="307"/>
    </row>
    <row r="7" spans="1:10" ht="17.399999999999999" x14ac:dyDescent="0.3">
      <c r="A7" s="31" t="s">
        <v>219</v>
      </c>
      <c r="B7" s="27"/>
      <c r="C7" s="27"/>
      <c r="D7" s="27"/>
      <c r="E7" s="27"/>
      <c r="F7" s="27"/>
      <c r="G7" s="27"/>
      <c r="H7" s="27"/>
      <c r="I7" s="29"/>
    </row>
    <row r="8" spans="1:10" ht="18.45" customHeight="1" x14ac:dyDescent="0.25">
      <c r="A8" s="32" t="s">
        <v>220</v>
      </c>
      <c r="B8" s="316"/>
      <c r="C8" s="318"/>
      <c r="D8" s="318"/>
      <c r="E8" s="318"/>
      <c r="F8" s="318"/>
      <c r="G8" s="318"/>
      <c r="H8" s="318"/>
      <c r="I8" s="29"/>
      <c r="J8" s="26"/>
    </row>
    <row r="9" spans="1:10" ht="18.45" customHeight="1" x14ac:dyDescent="0.25">
      <c r="A9" s="32" t="s">
        <v>221</v>
      </c>
      <c r="B9" s="301"/>
      <c r="C9" s="301"/>
      <c r="D9" s="301"/>
      <c r="E9" s="301"/>
      <c r="F9" s="301"/>
      <c r="G9" s="301"/>
      <c r="H9" s="301"/>
      <c r="I9" s="29"/>
      <c r="J9" s="26"/>
    </row>
    <row r="10" spans="1:10" ht="18.45" customHeight="1" x14ac:dyDescent="0.25">
      <c r="A10" s="32" t="s">
        <v>220</v>
      </c>
      <c r="B10" s="301"/>
      <c r="C10" s="301"/>
      <c r="D10" s="301"/>
      <c r="E10" s="301"/>
      <c r="F10" s="301"/>
      <c r="G10" s="301"/>
      <c r="H10" s="301"/>
      <c r="I10" s="29"/>
      <c r="J10" s="26"/>
    </row>
    <row r="11" spans="1:10" ht="18.45" customHeight="1" x14ac:dyDescent="0.25">
      <c r="A11" s="32" t="s">
        <v>221</v>
      </c>
      <c r="B11" s="301"/>
      <c r="C11" s="301"/>
      <c r="D11" s="301"/>
      <c r="E11" s="301"/>
      <c r="F11" s="301"/>
      <c r="G11" s="301"/>
      <c r="H11" s="301"/>
      <c r="I11" s="29"/>
      <c r="J11" s="26"/>
    </row>
    <row r="12" spans="1:10" ht="22.2" customHeight="1" x14ac:dyDescent="0.25">
      <c r="A12" s="32" t="s">
        <v>222</v>
      </c>
      <c r="B12" s="28" t="s">
        <v>132</v>
      </c>
      <c r="C12" s="254"/>
      <c r="D12" s="28" t="s">
        <v>141</v>
      </c>
      <c r="E12" s="330"/>
      <c r="F12" s="330"/>
      <c r="G12" s="330"/>
      <c r="H12" s="220"/>
      <c r="I12" s="29"/>
      <c r="J12" s="26"/>
    </row>
    <row r="13" spans="1:10" ht="22.2" customHeight="1" x14ac:dyDescent="0.25">
      <c r="A13" s="32"/>
      <c r="B13" s="28" t="s">
        <v>132</v>
      </c>
      <c r="C13" s="255"/>
      <c r="D13" s="28" t="s">
        <v>141</v>
      </c>
      <c r="E13" s="316"/>
      <c r="F13" s="316"/>
      <c r="G13" s="316"/>
      <c r="H13" s="220"/>
      <c r="I13" s="29"/>
      <c r="J13" s="26"/>
    </row>
    <row r="14" spans="1:10" ht="24" customHeight="1" x14ac:dyDescent="0.25">
      <c r="A14" s="32"/>
      <c r="B14" s="28" t="s">
        <v>131</v>
      </c>
      <c r="C14" s="328"/>
      <c r="D14" s="329"/>
      <c r="E14" s="329"/>
      <c r="F14" s="329"/>
      <c r="G14" s="329"/>
      <c r="H14" s="317"/>
      <c r="I14" s="29"/>
      <c r="J14" s="26"/>
    </row>
    <row r="15" spans="1:10" ht="21" customHeight="1" x14ac:dyDescent="0.25">
      <c r="A15" s="32"/>
      <c r="B15" s="28" t="s">
        <v>131</v>
      </c>
      <c r="C15" s="328"/>
      <c r="D15" s="329"/>
      <c r="E15" s="329"/>
      <c r="F15" s="329"/>
      <c r="G15" s="329"/>
      <c r="H15" s="317"/>
      <c r="I15" s="29"/>
      <c r="J15" s="26"/>
    </row>
    <row r="16" spans="1:10" ht="17.399999999999999" x14ac:dyDescent="0.3">
      <c r="A16" s="31" t="s">
        <v>130</v>
      </c>
      <c r="B16" s="28"/>
      <c r="C16" s="28"/>
      <c r="D16" s="28"/>
      <c r="E16" s="28"/>
      <c r="F16" s="28"/>
      <c r="G16" s="28"/>
      <c r="H16" s="28"/>
      <c r="I16" s="29"/>
      <c r="J16" s="26"/>
    </row>
    <row r="17" spans="1:10" ht="17.399999999999999" x14ac:dyDescent="0.3">
      <c r="A17" s="276" t="s">
        <v>250</v>
      </c>
      <c r="B17" s="316"/>
      <c r="C17" s="317"/>
      <c r="D17" s="317"/>
      <c r="E17" s="317"/>
      <c r="F17" s="317"/>
      <c r="G17" s="317"/>
      <c r="H17" s="317"/>
      <c r="I17" s="29"/>
      <c r="J17" s="26"/>
    </row>
    <row r="18" spans="1:10" ht="15" x14ac:dyDescent="0.25">
      <c r="A18" s="32" t="s">
        <v>30</v>
      </c>
      <c r="B18" s="316"/>
      <c r="C18" s="317"/>
      <c r="D18" s="317"/>
      <c r="E18" s="317"/>
      <c r="F18" s="317"/>
      <c r="G18" s="317"/>
      <c r="H18" s="317"/>
      <c r="I18" s="29"/>
      <c r="J18" s="26"/>
    </row>
    <row r="19" spans="1:10" ht="19.2" customHeight="1" x14ac:dyDescent="0.25">
      <c r="A19" s="32" t="s">
        <v>129</v>
      </c>
      <c r="B19" s="326"/>
      <c r="C19" s="326"/>
      <c r="D19" s="326"/>
      <c r="E19" s="326"/>
      <c r="F19" s="326"/>
      <c r="G19" s="326"/>
      <c r="H19" s="326"/>
      <c r="I19" s="29"/>
      <c r="J19" s="26"/>
    </row>
    <row r="20" spans="1:10" ht="19.2" customHeight="1" x14ac:dyDescent="0.25">
      <c r="A20" s="32" t="s">
        <v>128</v>
      </c>
      <c r="B20" s="220" t="s">
        <v>122</v>
      </c>
      <c r="C20" s="220"/>
      <c r="D20" s="256"/>
      <c r="E20" s="327" t="s">
        <v>127</v>
      </c>
      <c r="F20" s="327"/>
      <c r="G20" s="256"/>
      <c r="H20" s="220"/>
      <c r="I20" s="29"/>
      <c r="J20" s="26"/>
    </row>
    <row r="21" spans="1:10" ht="19.2" customHeight="1" x14ac:dyDescent="0.25">
      <c r="A21" s="32" t="s">
        <v>253</v>
      </c>
      <c r="B21" s="220" t="s">
        <v>175</v>
      </c>
      <c r="C21" s="253"/>
      <c r="D21" s="220" t="s">
        <v>176</v>
      </c>
      <c r="E21" s="220"/>
      <c r="F21" s="253"/>
      <c r="G21" s="253"/>
      <c r="H21" s="220"/>
      <c r="I21" s="29"/>
      <c r="J21" s="26"/>
    </row>
    <row r="22" spans="1:10" ht="15" x14ac:dyDescent="0.25">
      <c r="A22" s="33"/>
      <c r="B22" s="220"/>
      <c r="C22" s="220"/>
      <c r="D22" s="220"/>
      <c r="E22" s="220"/>
      <c r="F22" s="220"/>
      <c r="G22" s="220"/>
      <c r="H22" s="220"/>
      <c r="I22" s="29"/>
    </row>
    <row r="23" spans="1:10" ht="17.399999999999999" x14ac:dyDescent="0.3">
      <c r="A23" s="323" t="s">
        <v>254</v>
      </c>
      <c r="B23" s="324"/>
      <c r="C23" s="324"/>
      <c r="D23" s="324"/>
      <c r="E23" s="324"/>
      <c r="F23" s="324"/>
      <c r="G23" s="324"/>
      <c r="H23" s="324"/>
      <c r="I23" s="325"/>
    </row>
    <row r="24" spans="1:10" ht="17.399999999999999" x14ac:dyDescent="0.3">
      <c r="A24" s="258" t="s">
        <v>230</v>
      </c>
      <c r="B24" s="257"/>
      <c r="C24" s="260"/>
      <c r="D24" s="260"/>
      <c r="E24" s="260"/>
      <c r="F24" s="260"/>
      <c r="G24" s="260"/>
      <c r="H24" s="282"/>
      <c r="I24" s="283"/>
    </row>
    <row r="25" spans="1:10" ht="15" x14ac:dyDescent="0.25">
      <c r="A25" s="258" t="s">
        <v>255</v>
      </c>
      <c r="B25" s="259"/>
      <c r="C25" s="261"/>
      <c r="D25" s="261"/>
      <c r="E25" s="261"/>
      <c r="F25" s="261"/>
      <c r="G25" s="261"/>
      <c r="H25" s="261"/>
      <c r="I25" s="262"/>
      <c r="J25" s="271" t="s">
        <v>238</v>
      </c>
    </row>
    <row r="26" spans="1:10" ht="15" x14ac:dyDescent="0.25">
      <c r="A26" s="265" t="s">
        <v>233</v>
      </c>
      <c r="B26" s="261"/>
      <c r="C26" s="261"/>
      <c r="D26" s="261"/>
      <c r="E26" s="261"/>
      <c r="F26" s="261"/>
      <c r="G26" s="261"/>
      <c r="H26" s="284"/>
      <c r="I26" s="285"/>
      <c r="J26" s="268" t="e">
        <f>+H26/$H$33</f>
        <v>#DIV/0!</v>
      </c>
    </row>
    <row r="27" spans="1:10" ht="15" x14ac:dyDescent="0.25">
      <c r="A27" s="265" t="s">
        <v>234</v>
      </c>
      <c r="B27" s="261"/>
      <c r="C27" s="261"/>
      <c r="D27" s="261"/>
      <c r="E27" s="261"/>
      <c r="F27" s="261"/>
      <c r="G27" s="261"/>
      <c r="H27" s="284"/>
      <c r="I27" s="285"/>
      <c r="J27" s="268" t="e">
        <f t="shared" ref="J27:J33" si="0">+H27/$H$33</f>
        <v>#DIV/0!</v>
      </c>
    </row>
    <row r="28" spans="1:10" ht="15" x14ac:dyDescent="0.25">
      <c r="A28" s="263" t="s">
        <v>235</v>
      </c>
      <c r="B28" s="261"/>
      <c r="C28" s="261"/>
      <c r="D28" s="261"/>
      <c r="E28" s="261"/>
      <c r="F28" s="261"/>
      <c r="G28" s="261"/>
      <c r="H28" s="284"/>
      <c r="I28" s="285"/>
      <c r="J28" s="269" t="e">
        <f t="shared" si="0"/>
        <v>#DIV/0!</v>
      </c>
    </row>
    <row r="29" spans="1:10" ht="15" x14ac:dyDescent="0.25">
      <c r="A29" s="263" t="s">
        <v>231</v>
      </c>
      <c r="B29" s="264"/>
      <c r="C29" s="264"/>
      <c r="D29" s="264"/>
      <c r="E29" s="264"/>
      <c r="F29" s="264"/>
      <c r="G29" s="264"/>
      <c r="H29" s="284"/>
      <c r="I29" s="286"/>
      <c r="J29" s="269" t="e">
        <f t="shared" si="0"/>
        <v>#DIV/0!</v>
      </c>
    </row>
    <row r="30" spans="1:10" ht="15" x14ac:dyDescent="0.25">
      <c r="A30" s="263" t="s">
        <v>236</v>
      </c>
      <c r="B30" s="264"/>
      <c r="C30" s="264"/>
      <c r="D30" s="264"/>
      <c r="E30" s="264"/>
      <c r="F30" s="264"/>
      <c r="G30" s="264"/>
      <c r="H30" s="284"/>
      <c r="I30" s="286"/>
      <c r="J30" s="270" t="e">
        <f t="shared" si="0"/>
        <v>#DIV/0!</v>
      </c>
    </row>
    <row r="31" spans="1:10" ht="15" x14ac:dyDescent="0.25">
      <c r="A31" s="263" t="s">
        <v>237</v>
      </c>
      <c r="B31" s="264"/>
      <c r="C31" s="264"/>
      <c r="D31" s="264"/>
      <c r="E31" s="264"/>
      <c r="F31" s="264"/>
      <c r="G31" s="264"/>
      <c r="H31" s="284"/>
      <c r="I31" s="286"/>
      <c r="J31" s="268" t="e">
        <f t="shared" si="0"/>
        <v>#DIV/0!</v>
      </c>
    </row>
    <row r="32" spans="1:10" ht="15" x14ac:dyDescent="0.25">
      <c r="A32" s="263"/>
      <c r="B32" s="264"/>
      <c r="C32" s="264"/>
      <c r="D32" s="264"/>
      <c r="E32" s="264"/>
      <c r="F32" s="264"/>
      <c r="G32" s="264"/>
      <c r="H32" s="284"/>
      <c r="I32" s="286"/>
      <c r="J32" s="269" t="e">
        <f t="shared" si="0"/>
        <v>#DIV/0!</v>
      </c>
    </row>
    <row r="33" spans="1:10" ht="17.399999999999999" x14ac:dyDescent="0.3">
      <c r="A33" s="260" t="s">
        <v>256</v>
      </c>
      <c r="B33" s="264"/>
      <c r="D33" s="264"/>
      <c r="E33" s="264"/>
      <c r="F33" s="264"/>
      <c r="G33" s="264"/>
      <c r="H33" s="287">
        <f>SUM(H26:I32)</f>
        <v>0</v>
      </c>
      <c r="I33" s="288"/>
      <c r="J33" s="269" t="e">
        <f t="shared" si="0"/>
        <v>#DIV/0!</v>
      </c>
    </row>
    <row r="34" spans="1:10" ht="15" x14ac:dyDescent="0.25">
      <c r="A34" s="319"/>
      <c r="B34" s="320"/>
      <c r="C34" s="320"/>
      <c r="D34" s="320"/>
      <c r="E34" s="320"/>
      <c r="F34" s="320"/>
      <c r="G34" s="320"/>
      <c r="H34" s="320"/>
      <c r="I34" s="321"/>
      <c r="J34" s="26"/>
    </row>
    <row r="35" spans="1:10" ht="18" thickBot="1" x14ac:dyDescent="0.35">
      <c r="A35" s="31" t="s">
        <v>125</v>
      </c>
      <c r="B35" s="28"/>
      <c r="C35" s="28"/>
      <c r="D35" s="28"/>
      <c r="E35" s="28"/>
      <c r="F35" s="28"/>
      <c r="G35" s="28"/>
      <c r="H35" s="28"/>
      <c r="I35" s="27"/>
      <c r="J35" s="26"/>
    </row>
    <row r="36" spans="1:10" ht="15" x14ac:dyDescent="0.25">
      <c r="A36" s="32" t="s">
        <v>124</v>
      </c>
      <c r="B36" s="322"/>
      <c r="C36" s="322"/>
      <c r="D36" s="28"/>
      <c r="E36" s="28"/>
      <c r="F36" s="201" t="s">
        <v>196</v>
      </c>
      <c r="G36" s="202"/>
      <c r="H36" s="202"/>
      <c r="I36" s="208"/>
      <c r="J36" s="26"/>
    </row>
    <row r="37" spans="1:10" ht="13.5" customHeight="1" x14ac:dyDescent="0.25">
      <c r="A37" s="32" t="s">
        <v>123</v>
      </c>
      <c r="B37" s="314"/>
      <c r="C37" s="314"/>
      <c r="D37" s="28"/>
      <c r="E37" s="28"/>
      <c r="F37" s="203" t="s">
        <v>177</v>
      </c>
      <c r="G37" s="145"/>
      <c r="H37" s="145"/>
      <c r="I37" s="145"/>
      <c r="J37" s="26"/>
    </row>
    <row r="38" spans="1:10" ht="21.75" customHeight="1" thickBot="1" x14ac:dyDescent="0.3">
      <c r="A38" s="124" t="s">
        <v>170</v>
      </c>
      <c r="B38" s="315"/>
      <c r="C38" s="315"/>
      <c r="D38" s="205"/>
      <c r="E38" s="207"/>
      <c r="F38" s="204"/>
      <c r="G38" s="205" t="s">
        <v>178</v>
      </c>
      <c r="H38" s="217"/>
      <c r="I38" s="218"/>
      <c r="J38" s="26"/>
    </row>
    <row r="39" spans="1:10" ht="17.399999999999999" x14ac:dyDescent="0.3">
      <c r="A39" s="267"/>
      <c r="B39" s="252"/>
      <c r="C39" s="252"/>
      <c r="D39" s="252"/>
      <c r="E39" s="252"/>
      <c r="F39" s="252"/>
      <c r="G39" s="252"/>
      <c r="H39" s="252"/>
      <c r="I39" s="266"/>
      <c r="J39" s="26"/>
    </row>
  </sheetData>
  <mergeCells count="22">
    <mergeCell ref="B37:C37"/>
    <mergeCell ref="B38:C38"/>
    <mergeCell ref="B17:H17"/>
    <mergeCell ref="B8:H8"/>
    <mergeCell ref="A34:I34"/>
    <mergeCell ref="B36:C36"/>
    <mergeCell ref="A23:I23"/>
    <mergeCell ref="E13:G13"/>
    <mergeCell ref="B10:H10"/>
    <mergeCell ref="B11:H11"/>
    <mergeCell ref="B18:H18"/>
    <mergeCell ref="B19:H19"/>
    <mergeCell ref="E20:F20"/>
    <mergeCell ref="C14:H14"/>
    <mergeCell ref="C15:H15"/>
    <mergeCell ref="E12:G12"/>
    <mergeCell ref="B9:H9"/>
    <mergeCell ref="A2:I2"/>
    <mergeCell ref="A3:I3"/>
    <mergeCell ref="A4:I4"/>
    <mergeCell ref="A5:I5"/>
    <mergeCell ref="A6:I6"/>
  </mergeCells>
  <pageMargins left="0.2" right="0.17" top="0.75" bottom="0.75" header="0.3" footer="0.3"/>
  <pageSetup orientation="portrait" horizontalDpi="4294967295" verticalDpi="4294967295" r:id="rId1"/>
  <headerFooter>
    <oddHeader>&amp;LAHI ProForma - Cover Page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WhiteSpace="0" topLeftCell="A40" zoomScale="110" zoomScaleNormal="110" workbookViewId="0">
      <selection activeCell="D56" sqref="D56:E56"/>
    </sheetView>
  </sheetViews>
  <sheetFormatPr defaultColWidth="8.77734375" defaultRowHeight="13.2" x14ac:dyDescent="0.25"/>
  <cols>
    <col min="1" max="1" width="22.21875" style="25" customWidth="1"/>
    <col min="2" max="2" width="9.21875" style="25" customWidth="1"/>
    <col min="3" max="3" width="15.44140625" style="25" customWidth="1"/>
    <col min="4" max="4" width="6.44140625" style="25" customWidth="1"/>
    <col min="5" max="5" width="11.44140625" style="25" customWidth="1"/>
    <col min="6" max="6" width="9.44140625" style="25" customWidth="1"/>
    <col min="7" max="7" width="5.44140625" style="25" customWidth="1"/>
    <col min="8" max="8" width="17.44140625" style="25" customWidth="1"/>
    <col min="9" max="16384" width="8.77734375" style="25"/>
  </cols>
  <sheetData>
    <row r="1" spans="1:9" s="115" customFormat="1" ht="17.399999999999999" x14ac:dyDescent="0.3">
      <c r="A1" s="351" t="s">
        <v>147</v>
      </c>
      <c r="B1" s="357"/>
      <c r="C1" s="357"/>
      <c r="D1" s="357"/>
      <c r="E1" s="357"/>
      <c r="F1" s="357"/>
      <c r="G1" s="357"/>
      <c r="H1" s="358"/>
    </row>
    <row r="2" spans="1:9" s="115" customFormat="1" ht="17.399999999999999" x14ac:dyDescent="0.3">
      <c r="A2" s="359" t="s">
        <v>138</v>
      </c>
      <c r="B2" s="360"/>
      <c r="C2" s="360"/>
      <c r="D2" s="360"/>
      <c r="E2" s="360"/>
      <c r="F2" s="360"/>
      <c r="G2" s="360"/>
      <c r="H2" s="361"/>
    </row>
    <row r="3" spans="1:9" s="115" customFormat="1" ht="17.399999999999999" x14ac:dyDescent="0.3">
      <c r="A3" s="362" t="s">
        <v>139</v>
      </c>
      <c r="B3" s="363"/>
      <c r="C3" s="363"/>
      <c r="D3" s="363"/>
      <c r="E3" s="363"/>
      <c r="F3" s="363"/>
      <c r="G3" s="363"/>
      <c r="H3" s="364"/>
    </row>
    <row r="4" spans="1:9" s="115" customFormat="1" ht="17.399999999999999" x14ac:dyDescent="0.3">
      <c r="A4" s="222"/>
      <c r="B4" s="223"/>
      <c r="C4" s="363" t="s">
        <v>247</v>
      </c>
      <c r="D4" s="374"/>
      <c r="E4" s="374"/>
      <c r="F4" s="223"/>
      <c r="G4" s="223"/>
      <c r="H4" s="224"/>
    </row>
    <row r="5" spans="1:9" s="115" customFormat="1" ht="15" x14ac:dyDescent="0.25">
      <c r="A5" s="375" t="s">
        <v>249</v>
      </c>
      <c r="B5" s="376"/>
      <c r="C5" s="376"/>
      <c r="D5" s="376"/>
      <c r="E5" s="376"/>
      <c r="F5" s="376"/>
      <c r="G5" s="376"/>
      <c r="H5" s="377"/>
    </row>
    <row r="6" spans="1:9" ht="48" customHeight="1" x14ac:dyDescent="0.25">
      <c r="A6" s="378"/>
      <c r="B6" s="376"/>
      <c r="C6" s="376"/>
      <c r="D6" s="376"/>
      <c r="E6" s="376"/>
      <c r="F6" s="376"/>
      <c r="G6" s="376"/>
      <c r="H6" s="377"/>
    </row>
    <row r="7" spans="1:9" ht="15.75" customHeight="1" x14ac:dyDescent="0.25">
      <c r="A7" s="114" t="s">
        <v>229</v>
      </c>
      <c r="B7" s="349">
        <f>+'A. Cover Page'!B8:H8</f>
        <v>0</v>
      </c>
      <c r="C7" s="349"/>
      <c r="D7" s="349"/>
      <c r="E7" s="349"/>
      <c r="F7" s="349"/>
      <c r="G7" s="349"/>
      <c r="H7" s="350"/>
    </row>
    <row r="8" spans="1:9" ht="18" customHeight="1" x14ac:dyDescent="0.3">
      <c r="A8" s="365" t="s">
        <v>149</v>
      </c>
      <c r="B8" s="366"/>
      <c r="C8" s="366"/>
      <c r="D8" s="366"/>
      <c r="E8" s="366"/>
      <c r="F8" s="366"/>
      <c r="G8" s="366"/>
      <c r="H8" s="367"/>
    </row>
    <row r="9" spans="1:9" ht="19.2" customHeight="1" x14ac:dyDescent="0.25">
      <c r="A9" s="32" t="s">
        <v>150</v>
      </c>
      <c r="B9" s="379">
        <f>+'A. Cover Page'!B18:H18</f>
        <v>0</v>
      </c>
      <c r="C9" s="318"/>
      <c r="D9" s="318"/>
      <c r="E9" s="318"/>
      <c r="F9" s="318"/>
      <c r="G9" s="318"/>
      <c r="H9" s="343"/>
    </row>
    <row r="10" spans="1:9" ht="18" customHeight="1" x14ac:dyDescent="0.25">
      <c r="A10" s="32" t="s">
        <v>129</v>
      </c>
      <c r="B10" s="349"/>
      <c r="C10" s="349"/>
      <c r="D10" s="349"/>
      <c r="E10" s="349"/>
      <c r="F10" s="349"/>
      <c r="G10" s="349"/>
      <c r="H10" s="350"/>
    </row>
    <row r="11" spans="1:9" ht="13.2" customHeight="1" x14ac:dyDescent="0.25">
      <c r="A11" s="33"/>
      <c r="B11" s="113"/>
      <c r="C11" s="113"/>
      <c r="D11" s="113"/>
      <c r="E11" s="113"/>
      <c r="F11" s="113"/>
      <c r="G11" s="113"/>
      <c r="H11" s="117"/>
    </row>
    <row r="12" spans="1:9" s="115" customFormat="1" ht="12" customHeight="1" x14ac:dyDescent="0.25">
      <c r="A12" s="33" t="s">
        <v>151</v>
      </c>
      <c r="B12" s="112"/>
      <c r="C12" s="336"/>
      <c r="D12" s="336"/>
      <c r="E12" s="112"/>
      <c r="F12" s="112"/>
      <c r="G12" s="28"/>
      <c r="H12" s="119"/>
    </row>
    <row r="13" spans="1:9" s="115" customFormat="1" ht="18.45" customHeight="1" x14ac:dyDescent="0.25">
      <c r="A13" s="33" t="s">
        <v>152</v>
      </c>
      <c r="B13" s="120"/>
      <c r="C13" s="331"/>
      <c r="D13" s="331"/>
      <c r="E13" s="120"/>
      <c r="F13" s="120"/>
      <c r="G13" s="123"/>
      <c r="H13" s="121"/>
      <c r="I13" s="116"/>
    </row>
    <row r="14" spans="1:9" s="115" customFormat="1" ht="18.45" customHeight="1" x14ac:dyDescent="0.25">
      <c r="A14" s="33" t="s">
        <v>153</v>
      </c>
      <c r="B14" s="120"/>
      <c r="C14" s="370"/>
      <c r="D14" s="370"/>
      <c r="E14" s="120"/>
      <c r="F14" s="120"/>
      <c r="G14" s="123"/>
      <c r="H14" s="121"/>
      <c r="I14" s="116"/>
    </row>
    <row r="15" spans="1:9" s="115" customFormat="1" ht="15.45" customHeight="1" x14ac:dyDescent="0.25">
      <c r="A15" s="33" t="s">
        <v>154</v>
      </c>
      <c r="B15" s="113"/>
      <c r="C15" s="371"/>
      <c r="D15" s="371"/>
      <c r="E15" s="120"/>
      <c r="F15" s="120"/>
      <c r="G15" s="123"/>
      <c r="H15" s="121"/>
      <c r="I15" s="116"/>
    </row>
    <row r="16" spans="1:9" s="115" customFormat="1" ht="18" customHeight="1" x14ac:dyDescent="0.25">
      <c r="A16" s="33" t="s">
        <v>155</v>
      </c>
      <c r="B16" s="113"/>
      <c r="C16" s="370"/>
      <c r="D16" s="370"/>
      <c r="E16" s="120"/>
      <c r="F16" s="120"/>
      <c r="G16" s="123"/>
      <c r="H16" s="121"/>
      <c r="I16" s="116"/>
    </row>
    <row r="17" spans="1:9" ht="16.2" customHeight="1" x14ac:dyDescent="0.25">
      <c r="A17" s="33" t="s">
        <v>169</v>
      </c>
      <c r="B17" s="113"/>
      <c r="C17" s="372"/>
      <c r="D17" s="372"/>
      <c r="E17" s="122" t="s">
        <v>166</v>
      </c>
      <c r="F17" s="123"/>
      <c r="G17" s="368"/>
      <c r="H17" s="369"/>
      <c r="I17" s="26"/>
    </row>
    <row r="18" spans="1:9" ht="16.2" customHeight="1" x14ac:dyDescent="0.25">
      <c r="A18" s="33" t="s">
        <v>168</v>
      </c>
      <c r="B18" s="113"/>
      <c r="C18" s="372"/>
      <c r="D18" s="372"/>
      <c r="E18" s="122" t="s">
        <v>166</v>
      </c>
      <c r="F18" s="123"/>
      <c r="G18" s="334"/>
      <c r="H18" s="335"/>
      <c r="I18" s="26"/>
    </row>
    <row r="19" spans="1:9" ht="11.7" customHeight="1" thickBot="1" x14ac:dyDescent="0.3">
      <c r="A19" s="124"/>
      <c r="B19" s="118"/>
      <c r="C19" s="354"/>
      <c r="D19" s="355"/>
      <c r="E19" s="355"/>
      <c r="F19" s="355"/>
      <c r="G19" s="355"/>
      <c r="H19" s="356"/>
      <c r="I19" s="26"/>
    </row>
    <row r="20" spans="1:9" ht="18" customHeight="1" x14ac:dyDescent="0.3">
      <c r="A20" s="351" t="s">
        <v>156</v>
      </c>
      <c r="B20" s="352"/>
      <c r="C20" s="352"/>
      <c r="D20" s="352"/>
      <c r="E20" s="352"/>
      <c r="F20" s="352"/>
      <c r="G20" s="352"/>
      <c r="H20" s="353"/>
    </row>
    <row r="21" spans="1:9" ht="17.399999999999999" x14ac:dyDescent="0.3">
      <c r="A21" s="125" t="s">
        <v>182</v>
      </c>
      <c r="B21" s="126"/>
      <c r="C21" s="126"/>
      <c r="D21" s="126"/>
      <c r="E21" s="126"/>
      <c r="F21" s="126"/>
      <c r="G21" s="126"/>
      <c r="H21" s="127"/>
    </row>
    <row r="22" spans="1:9" ht="14.25" customHeight="1" x14ac:dyDescent="0.25">
      <c r="A22" s="33" t="s">
        <v>159</v>
      </c>
      <c r="B22" s="342"/>
      <c r="C22" s="318"/>
      <c r="D22" s="318"/>
      <c r="E22" s="318"/>
      <c r="F22" s="318"/>
      <c r="G22" s="318"/>
      <c r="H22" s="343"/>
    </row>
    <row r="23" spans="1:9" ht="14.25" customHeight="1" x14ac:dyDescent="0.25">
      <c r="A23" s="33" t="s">
        <v>160</v>
      </c>
      <c r="B23" s="331"/>
      <c r="C23" s="332"/>
      <c r="D23" s="332"/>
      <c r="E23" s="332"/>
      <c r="F23" s="332"/>
      <c r="G23" s="332"/>
      <c r="H23" s="333"/>
    </row>
    <row r="24" spans="1:9" ht="18.75" customHeight="1" x14ac:dyDescent="0.25">
      <c r="A24" s="33" t="s">
        <v>223</v>
      </c>
      <c r="B24" s="188"/>
      <c r="C24" s="113"/>
      <c r="D24" s="187"/>
      <c r="E24" s="113" t="s">
        <v>157</v>
      </c>
      <c r="F24" s="113"/>
      <c r="G24" s="187"/>
      <c r="H24" s="117" t="s">
        <v>158</v>
      </c>
    </row>
    <row r="25" spans="1:9" ht="8.6999999999999993" customHeight="1" x14ac:dyDescent="0.25">
      <c r="A25" s="33"/>
      <c r="B25" s="113"/>
      <c r="C25" s="113"/>
      <c r="D25" s="113"/>
      <c r="E25" s="113"/>
      <c r="F25" s="113"/>
      <c r="G25" s="113"/>
      <c r="H25" s="117"/>
    </row>
    <row r="26" spans="1:9" x14ac:dyDescent="0.25">
      <c r="A26" s="33" t="s">
        <v>162</v>
      </c>
      <c r="B26" s="113"/>
      <c r="C26" s="113"/>
      <c r="D26" s="380"/>
      <c r="E26" s="338"/>
      <c r="F26" s="113"/>
      <c r="G26" s="113"/>
      <c r="H26" s="117"/>
    </row>
    <row r="27" spans="1:9" ht="9.4499999999999993" customHeight="1" x14ac:dyDescent="0.25">
      <c r="A27" s="33"/>
      <c r="B27" s="113"/>
      <c r="C27" s="113"/>
      <c r="D27" s="113"/>
      <c r="E27" s="113"/>
      <c r="F27" s="113"/>
      <c r="G27" s="113"/>
      <c r="H27" s="117"/>
    </row>
    <row r="28" spans="1:9" x14ac:dyDescent="0.25">
      <c r="A28" s="33" t="s">
        <v>163</v>
      </c>
      <c r="B28" s="113"/>
      <c r="C28" s="113"/>
      <c r="D28" s="338"/>
      <c r="E28" s="338"/>
      <c r="F28" s="113"/>
      <c r="G28" s="113"/>
      <c r="H28" s="117"/>
    </row>
    <row r="29" spans="1:9" ht="10.199999999999999" customHeight="1" x14ac:dyDescent="0.25">
      <c r="A29" s="33"/>
      <c r="B29" s="113"/>
      <c r="C29" s="113"/>
      <c r="D29" s="113"/>
      <c r="E29" s="113"/>
      <c r="F29" s="113"/>
      <c r="G29" s="113"/>
      <c r="H29" s="117"/>
    </row>
    <row r="30" spans="1:9" x14ac:dyDescent="0.25">
      <c r="A30" s="33" t="s">
        <v>224</v>
      </c>
      <c r="B30" s="113"/>
      <c r="C30" s="113"/>
      <c r="D30" s="337"/>
      <c r="E30" s="337"/>
      <c r="F30" s="113"/>
      <c r="G30" s="113"/>
      <c r="H30" s="117"/>
    </row>
    <row r="31" spans="1:9" ht="11.7" customHeight="1" x14ac:dyDescent="0.25">
      <c r="A31" s="33"/>
      <c r="B31" s="113"/>
      <c r="C31" s="113"/>
      <c r="D31" s="113"/>
      <c r="E31" s="113"/>
      <c r="F31" s="113"/>
      <c r="G31" s="113"/>
      <c r="H31" s="117"/>
    </row>
    <row r="32" spans="1:9" x14ac:dyDescent="0.25">
      <c r="A32" s="33" t="s">
        <v>164</v>
      </c>
      <c r="B32" s="113"/>
      <c r="C32" s="113"/>
      <c r="D32" s="337"/>
      <c r="E32" s="337"/>
      <c r="F32" s="113"/>
      <c r="G32" s="113"/>
      <c r="H32" s="117"/>
    </row>
    <row r="33" spans="1:12" ht="9.4499999999999993" customHeight="1" x14ac:dyDescent="0.25">
      <c r="A33" s="33"/>
      <c r="B33" s="113"/>
      <c r="C33" s="113"/>
      <c r="D33" s="113"/>
      <c r="E33" s="113"/>
      <c r="F33" s="113"/>
      <c r="G33" s="113"/>
      <c r="H33" s="117"/>
    </row>
    <row r="34" spans="1:12" x14ac:dyDescent="0.25">
      <c r="A34" s="33" t="s">
        <v>165</v>
      </c>
      <c r="B34" s="113"/>
      <c r="C34" s="113"/>
      <c r="D34" s="337"/>
      <c r="E34" s="337"/>
      <c r="F34" s="113"/>
      <c r="G34" s="113"/>
      <c r="H34" s="245"/>
    </row>
    <row r="35" spans="1:12" x14ac:dyDescent="0.25">
      <c r="A35" s="33"/>
      <c r="B35" s="113"/>
      <c r="C35" s="113"/>
      <c r="D35" s="243"/>
      <c r="E35" s="243"/>
      <c r="F35" s="113"/>
      <c r="G35" s="113"/>
      <c r="H35" s="245"/>
    </row>
    <row r="36" spans="1:12" x14ac:dyDescent="0.25">
      <c r="A36" s="30" t="s">
        <v>167</v>
      </c>
      <c r="B36" s="27"/>
      <c r="C36" s="27"/>
      <c r="D36" s="344">
        <f>+D32+D34</f>
        <v>0</v>
      </c>
      <c r="E36" s="345"/>
      <c r="F36" s="113"/>
      <c r="G36" s="113"/>
      <c r="H36" s="245"/>
    </row>
    <row r="37" spans="1:12" x14ac:dyDescent="0.25">
      <c r="A37" s="242" t="s">
        <v>226</v>
      </c>
      <c r="B37" s="113"/>
      <c r="C37" s="221"/>
      <c r="D37" s="221"/>
      <c r="E37" s="221"/>
      <c r="F37" s="221"/>
      <c r="G37" s="221"/>
      <c r="H37" s="246"/>
      <c r="I37" s="241"/>
      <c r="J37" s="241"/>
      <c r="K37" s="241"/>
      <c r="L37" s="241"/>
    </row>
    <row r="38" spans="1:12" ht="15.75" customHeight="1" x14ac:dyDescent="0.3">
      <c r="A38" s="125" t="s">
        <v>183</v>
      </c>
      <c r="B38" s="126"/>
      <c r="C38" s="126"/>
      <c r="D38" s="126"/>
      <c r="E38" s="126"/>
      <c r="F38" s="126"/>
      <c r="G38" s="126"/>
      <c r="H38" s="127"/>
    </row>
    <row r="39" spans="1:12" ht="16.95" customHeight="1" x14ac:dyDescent="0.25">
      <c r="A39" s="33" t="s">
        <v>159</v>
      </c>
      <c r="B39" s="342"/>
      <c r="C39" s="318"/>
      <c r="D39" s="318"/>
      <c r="E39" s="318"/>
      <c r="F39" s="318"/>
      <c r="G39" s="318"/>
      <c r="H39" s="343"/>
    </row>
    <row r="40" spans="1:12" ht="17.7" customHeight="1" x14ac:dyDescent="0.25">
      <c r="A40" s="33" t="s">
        <v>160</v>
      </c>
      <c r="B40" s="331"/>
      <c r="C40" s="332"/>
      <c r="D40" s="332"/>
      <c r="E40" s="332"/>
      <c r="F40" s="332"/>
      <c r="G40" s="332"/>
      <c r="H40" s="333"/>
    </row>
    <row r="41" spans="1:12" ht="24.45" customHeight="1" x14ac:dyDescent="0.25">
      <c r="A41" s="33" t="s">
        <v>227</v>
      </c>
      <c r="B41" s="188"/>
      <c r="C41" s="113"/>
      <c r="D41" s="187"/>
      <c r="E41" s="113" t="s">
        <v>157</v>
      </c>
      <c r="F41" s="113"/>
      <c r="G41" s="187"/>
      <c r="H41" s="117" t="s">
        <v>158</v>
      </c>
    </row>
    <row r="42" spans="1:12" ht="10.199999999999999" customHeight="1" x14ac:dyDescent="0.25">
      <c r="A42" s="33"/>
      <c r="B42" s="113"/>
      <c r="C42" s="113"/>
      <c r="D42" s="113"/>
      <c r="E42" s="113"/>
      <c r="F42" s="113"/>
      <c r="G42" s="113"/>
      <c r="H42" s="117"/>
    </row>
    <row r="43" spans="1:12" x14ac:dyDescent="0.25">
      <c r="A43" s="33" t="s">
        <v>162</v>
      </c>
      <c r="B43" s="113"/>
      <c r="C43" s="113"/>
      <c r="D43" s="338"/>
      <c r="E43" s="338"/>
      <c r="F43" s="113"/>
      <c r="G43" s="113"/>
      <c r="H43" s="117"/>
    </row>
    <row r="44" spans="1:12" ht="9.4499999999999993" customHeight="1" x14ac:dyDescent="0.25">
      <c r="A44" s="33"/>
      <c r="B44" s="113"/>
      <c r="C44" s="113"/>
      <c r="D44" s="113"/>
      <c r="E44" s="113"/>
      <c r="F44" s="113"/>
      <c r="G44" s="113"/>
      <c r="H44" s="117"/>
    </row>
    <row r="45" spans="1:12" x14ac:dyDescent="0.25">
      <c r="A45" s="33" t="s">
        <v>163</v>
      </c>
      <c r="B45" s="113"/>
      <c r="C45" s="113"/>
      <c r="D45" s="338"/>
      <c r="E45" s="338"/>
      <c r="F45" s="113"/>
      <c r="G45" s="113"/>
      <c r="H45" s="117"/>
    </row>
    <row r="46" spans="1:12" ht="7.95" customHeight="1" x14ac:dyDescent="0.25">
      <c r="A46" s="33"/>
      <c r="B46" s="113"/>
      <c r="C46" s="113"/>
      <c r="D46" s="113"/>
      <c r="E46" s="113"/>
      <c r="F46" s="113"/>
      <c r="G46" s="113"/>
      <c r="H46" s="117"/>
    </row>
    <row r="47" spans="1:12" x14ac:dyDescent="0.25">
      <c r="A47" s="33" t="s">
        <v>225</v>
      </c>
      <c r="B47" s="113"/>
      <c r="C47" s="113"/>
      <c r="D47" s="373"/>
      <c r="E47" s="373"/>
      <c r="F47" s="113"/>
      <c r="G47" s="113"/>
      <c r="H47" s="117"/>
    </row>
    <row r="48" spans="1:12" ht="9" customHeight="1" x14ac:dyDescent="0.25">
      <c r="A48" s="33"/>
      <c r="B48" s="113"/>
      <c r="C48" s="113"/>
      <c r="D48" s="113"/>
      <c r="E48" s="113"/>
      <c r="F48" s="113"/>
      <c r="G48" s="113"/>
      <c r="H48" s="117"/>
    </row>
    <row r="49" spans="1:8" x14ac:dyDescent="0.25">
      <c r="A49" s="33" t="s">
        <v>164</v>
      </c>
      <c r="B49" s="113"/>
      <c r="C49" s="113"/>
      <c r="D49" s="338"/>
      <c r="E49" s="338"/>
      <c r="F49" s="113"/>
      <c r="G49" s="113"/>
      <c r="H49" s="117"/>
    </row>
    <row r="50" spans="1:8" ht="11.7" customHeight="1" x14ac:dyDescent="0.25">
      <c r="A50" s="33"/>
      <c r="B50" s="113"/>
      <c r="C50" s="113"/>
      <c r="D50" s="113"/>
      <c r="E50" s="113"/>
      <c r="F50" s="113"/>
      <c r="G50" s="113"/>
      <c r="H50" s="117"/>
    </row>
    <row r="51" spans="1:8" x14ac:dyDescent="0.25">
      <c r="A51" s="33" t="s">
        <v>165</v>
      </c>
      <c r="B51" s="113"/>
      <c r="C51" s="113"/>
      <c r="D51" s="338"/>
      <c r="E51" s="338"/>
      <c r="F51" s="113"/>
      <c r="G51" s="113"/>
      <c r="H51" s="117"/>
    </row>
    <row r="52" spans="1:8" ht="9" customHeight="1" x14ac:dyDescent="0.25">
      <c r="A52" s="33"/>
      <c r="B52" s="113"/>
      <c r="C52" s="113"/>
      <c r="D52" s="113"/>
      <c r="E52" s="113"/>
      <c r="F52" s="113"/>
      <c r="G52" s="113"/>
      <c r="H52" s="117"/>
    </row>
    <row r="53" spans="1:8" x14ac:dyDescent="0.25">
      <c r="A53" s="30" t="s">
        <v>167</v>
      </c>
      <c r="B53" s="27"/>
      <c r="C53" s="27"/>
      <c r="D53" s="346">
        <f>+D51+D49</f>
        <v>0</v>
      </c>
      <c r="E53" s="346"/>
      <c r="F53" s="27"/>
      <c r="G53" s="27"/>
      <c r="H53" s="29"/>
    </row>
    <row r="54" spans="1:8" ht="9" customHeight="1" x14ac:dyDescent="0.25">
      <c r="A54" s="30"/>
      <c r="B54" s="27"/>
      <c r="C54" s="27"/>
      <c r="D54" s="27"/>
      <c r="E54" s="27"/>
      <c r="F54" s="27"/>
      <c r="G54" s="27"/>
      <c r="H54" s="29"/>
    </row>
    <row r="55" spans="1:8" x14ac:dyDescent="0.25">
      <c r="A55" s="242" t="s">
        <v>226</v>
      </c>
      <c r="B55" s="27"/>
      <c r="C55" s="27"/>
      <c r="D55" s="190"/>
      <c r="E55" s="190"/>
      <c r="F55" s="190"/>
      <c r="G55" s="190"/>
      <c r="H55" s="191"/>
    </row>
    <row r="56" spans="1:8" ht="14.1" customHeight="1" thickBot="1" x14ac:dyDescent="0.3">
      <c r="A56" s="212" t="s">
        <v>194</v>
      </c>
      <c r="B56" s="213"/>
      <c r="C56" s="213"/>
      <c r="D56" s="347">
        <f>+D53+D36</f>
        <v>0</v>
      </c>
      <c r="E56" s="348"/>
      <c r="F56" s="213"/>
      <c r="G56" s="213"/>
      <c r="H56" s="214"/>
    </row>
    <row r="57" spans="1:8" ht="14.1" customHeight="1" thickBot="1" x14ac:dyDescent="0.3">
      <c r="A57" s="211"/>
      <c r="B57" s="209"/>
      <c r="C57" s="209"/>
      <c r="D57" s="215"/>
      <c r="E57" s="215"/>
      <c r="F57" s="209"/>
      <c r="G57" s="209"/>
      <c r="H57" s="206"/>
    </row>
    <row r="58" spans="1:8" ht="17.100000000000001" customHeight="1" x14ac:dyDescent="0.3">
      <c r="A58" s="339" t="s">
        <v>248</v>
      </c>
      <c r="B58" s="340"/>
      <c r="C58" s="340"/>
      <c r="D58" s="340"/>
      <c r="E58" s="340"/>
      <c r="F58" s="340"/>
      <c r="G58" s="340"/>
      <c r="H58" s="341"/>
    </row>
    <row r="59" spans="1:8" ht="14.1" customHeight="1" x14ac:dyDescent="0.25">
      <c r="A59" s="33" t="s">
        <v>159</v>
      </c>
      <c r="B59" s="342"/>
      <c r="C59" s="318"/>
      <c r="D59" s="318"/>
      <c r="E59" s="318"/>
      <c r="F59" s="318"/>
      <c r="G59" s="318"/>
      <c r="H59" s="343"/>
    </row>
    <row r="60" spans="1:8" ht="14.1" customHeight="1" x14ac:dyDescent="0.25">
      <c r="A60" s="33" t="s">
        <v>160</v>
      </c>
      <c r="B60" s="331"/>
      <c r="C60" s="332"/>
      <c r="D60" s="332"/>
      <c r="E60" s="332"/>
      <c r="F60" s="332"/>
      <c r="G60" s="332"/>
      <c r="H60" s="333"/>
    </row>
    <row r="61" spans="1:8" ht="14.1" customHeight="1" x14ac:dyDescent="0.25">
      <c r="A61" s="33" t="s">
        <v>161</v>
      </c>
      <c r="B61" s="188"/>
      <c r="C61" s="113"/>
      <c r="D61" s="189"/>
      <c r="E61" s="113" t="s">
        <v>157</v>
      </c>
      <c r="F61" s="113"/>
      <c r="G61" s="189"/>
      <c r="H61" s="117" t="s">
        <v>158</v>
      </c>
    </row>
    <row r="62" spans="1:8" ht="14.1" customHeight="1" x14ac:dyDescent="0.25">
      <c r="A62" s="33"/>
      <c r="B62" s="247"/>
      <c r="C62" s="113"/>
      <c r="D62" s="113"/>
      <c r="E62" s="113"/>
      <c r="F62" s="113"/>
      <c r="G62" s="113"/>
      <c r="H62" s="117"/>
    </row>
    <row r="63" spans="1:8" ht="14.1" customHeight="1" x14ac:dyDescent="0.25">
      <c r="A63" s="33" t="s">
        <v>203</v>
      </c>
      <c r="B63" s="247"/>
      <c r="C63" s="248"/>
      <c r="D63" s="338"/>
      <c r="E63" s="338"/>
      <c r="F63" s="113"/>
      <c r="G63" s="113"/>
      <c r="H63" s="117"/>
    </row>
    <row r="64" spans="1:8" ht="14.1" customHeight="1" x14ac:dyDescent="0.25">
      <c r="A64" s="33"/>
      <c r="B64" s="113"/>
      <c r="C64" s="113"/>
      <c r="D64" s="113"/>
      <c r="E64" s="113"/>
      <c r="F64" s="113"/>
      <c r="G64" s="113"/>
      <c r="H64" s="117"/>
    </row>
    <row r="65" spans="1:9" ht="14.1" customHeight="1" x14ac:dyDescent="0.25">
      <c r="A65" s="33" t="s">
        <v>204</v>
      </c>
      <c r="B65" s="113"/>
      <c r="C65" s="113"/>
      <c r="D65" s="338"/>
      <c r="E65" s="338"/>
      <c r="F65" s="113"/>
      <c r="G65" s="113"/>
      <c r="H65" s="117"/>
    </row>
    <row r="66" spans="1:9" ht="14.1" customHeight="1" x14ac:dyDescent="0.25">
      <c r="A66" s="33"/>
      <c r="B66" s="113"/>
      <c r="C66" s="113"/>
      <c r="D66" s="113"/>
      <c r="E66" s="113"/>
      <c r="F66" s="113"/>
      <c r="G66" s="113"/>
      <c r="H66" s="117"/>
    </row>
    <row r="67" spans="1:9" ht="14.1" customHeight="1" x14ac:dyDescent="0.25">
      <c r="A67" s="33" t="s">
        <v>205</v>
      </c>
      <c r="B67" s="113"/>
      <c r="C67" s="113"/>
      <c r="D67" s="338"/>
      <c r="E67" s="338"/>
      <c r="F67" s="113"/>
      <c r="G67" s="113"/>
      <c r="H67" s="117"/>
    </row>
    <row r="68" spans="1:9" ht="14.1" customHeight="1" x14ac:dyDescent="0.25">
      <c r="A68" s="33"/>
      <c r="B68" s="113"/>
      <c r="C68" s="113"/>
      <c r="D68" s="113"/>
      <c r="E68" s="113"/>
      <c r="F68" s="113"/>
      <c r="G68" s="113"/>
      <c r="H68" s="117"/>
    </row>
    <row r="69" spans="1:9" ht="14.1" customHeight="1" x14ac:dyDescent="0.25">
      <c r="A69" s="33" t="s">
        <v>228</v>
      </c>
      <c r="B69" s="113"/>
      <c r="C69" s="113"/>
      <c r="D69" s="337"/>
      <c r="E69" s="337"/>
      <c r="F69" s="113"/>
      <c r="G69" s="113"/>
      <c r="H69" s="117"/>
    </row>
    <row r="70" spans="1:9" ht="14.1" customHeight="1" x14ac:dyDescent="0.25">
      <c r="A70" s="33"/>
      <c r="B70" s="113"/>
      <c r="C70" s="113"/>
      <c r="D70" s="113"/>
      <c r="E70" s="113"/>
      <c r="F70" s="113"/>
      <c r="G70" s="113"/>
      <c r="H70" s="117"/>
    </row>
    <row r="71" spans="1:9" ht="14.1" customHeight="1" x14ac:dyDescent="0.25">
      <c r="A71" s="33" t="s">
        <v>208</v>
      </c>
      <c r="B71" s="113"/>
      <c r="C71" s="113"/>
      <c r="D71" s="337"/>
      <c r="E71" s="337"/>
      <c r="F71" s="113"/>
      <c r="G71" s="113"/>
      <c r="H71" s="117"/>
    </row>
    <row r="72" spans="1:9" ht="14.1" customHeight="1" x14ac:dyDescent="0.25">
      <c r="A72" s="33"/>
      <c r="B72" s="113"/>
      <c r="C72" s="113" t="s">
        <v>245</v>
      </c>
      <c r="D72" s="113"/>
      <c r="E72" s="113"/>
      <c r="F72" s="113"/>
      <c r="G72" s="113"/>
      <c r="H72" s="117"/>
    </row>
    <row r="73" spans="1:9" ht="14.1" customHeight="1" x14ac:dyDescent="0.25">
      <c r="A73" s="33" t="s">
        <v>246</v>
      </c>
      <c r="B73" s="113"/>
      <c r="C73" s="113"/>
      <c r="D73" s="337"/>
      <c r="E73" s="337"/>
      <c r="F73" s="113"/>
      <c r="G73" s="113"/>
      <c r="H73" s="117"/>
    </row>
    <row r="74" spans="1:9" ht="14.1" customHeight="1" x14ac:dyDescent="0.25">
      <c r="A74" s="33"/>
      <c r="B74" s="113"/>
      <c r="C74" s="113"/>
      <c r="D74" s="244"/>
      <c r="E74" s="244"/>
      <c r="F74" s="113"/>
      <c r="G74" s="113"/>
      <c r="H74" s="117"/>
    </row>
    <row r="75" spans="1:9" ht="14.1" customHeight="1" x14ac:dyDescent="0.25">
      <c r="A75" s="33"/>
      <c r="B75" s="113"/>
      <c r="C75" s="113"/>
      <c r="D75" s="244"/>
      <c r="E75" s="244"/>
      <c r="F75" s="113"/>
      <c r="G75" s="113"/>
      <c r="H75" s="117"/>
    </row>
    <row r="76" spans="1:9" ht="16.5" customHeight="1" x14ac:dyDescent="0.3">
      <c r="A76" s="339" t="s">
        <v>239</v>
      </c>
      <c r="B76" s="340"/>
      <c r="C76" s="340"/>
      <c r="D76" s="340"/>
      <c r="E76" s="340"/>
      <c r="F76" s="340"/>
      <c r="G76" s="340"/>
      <c r="H76" s="341"/>
    </row>
    <row r="77" spans="1:9" ht="14.1" customHeight="1" x14ac:dyDescent="0.25">
      <c r="A77" s="33" t="s">
        <v>240</v>
      </c>
      <c r="B77" s="113"/>
      <c r="C77" s="113"/>
      <c r="D77" s="244"/>
      <c r="E77" s="244"/>
      <c r="F77" s="113"/>
      <c r="G77" s="113"/>
      <c r="H77" s="117"/>
    </row>
    <row r="78" spans="1:9" ht="14.1" customHeight="1" x14ac:dyDescent="0.25">
      <c r="A78" s="33" t="s">
        <v>241</v>
      </c>
      <c r="B78" s="113"/>
      <c r="C78" s="272" t="s">
        <v>140</v>
      </c>
      <c r="D78" s="244"/>
      <c r="E78" s="244" t="s">
        <v>242</v>
      </c>
      <c r="F78" s="113"/>
      <c r="G78" s="113"/>
      <c r="H78" s="117"/>
    </row>
    <row r="79" spans="1:9" ht="14.1" customHeight="1" x14ac:dyDescent="0.25">
      <c r="A79" s="273"/>
      <c r="B79" s="113"/>
      <c r="C79" s="274"/>
      <c r="D79" s="244"/>
      <c r="E79" s="274"/>
      <c r="F79" s="274"/>
      <c r="G79" s="274"/>
      <c r="H79" s="274"/>
      <c r="I79" s="210"/>
    </row>
    <row r="80" spans="1:9" ht="14.1" customHeight="1" x14ac:dyDescent="0.25">
      <c r="A80" s="273"/>
      <c r="B80" s="113"/>
      <c r="C80" s="274"/>
      <c r="D80" s="244"/>
      <c r="E80" s="274"/>
      <c r="F80" s="274"/>
      <c r="G80" s="274"/>
      <c r="H80" s="274"/>
      <c r="I80" s="210"/>
    </row>
    <row r="81" spans="1:9" ht="14.1" customHeight="1" x14ac:dyDescent="0.25">
      <c r="A81" s="273"/>
      <c r="B81" s="113"/>
      <c r="C81" s="274"/>
      <c r="D81" s="244"/>
      <c r="E81" s="274"/>
      <c r="F81" s="274"/>
      <c r="G81" s="274"/>
      <c r="H81" s="274"/>
      <c r="I81" s="210"/>
    </row>
    <row r="82" spans="1:9" ht="14.1" customHeight="1" x14ac:dyDescent="0.25">
      <c r="A82" s="273"/>
      <c r="B82" s="113"/>
      <c r="C82" s="274"/>
      <c r="D82" s="244"/>
      <c r="E82" s="274"/>
      <c r="F82" s="274"/>
      <c r="G82" s="274"/>
      <c r="H82" s="274"/>
      <c r="I82" s="210"/>
    </row>
    <row r="83" spans="1:9" ht="14.1" customHeight="1" x14ac:dyDescent="0.25">
      <c r="A83" s="273"/>
      <c r="B83" s="113"/>
      <c r="C83" s="274"/>
      <c r="D83" s="244"/>
      <c r="E83" s="274"/>
      <c r="F83" s="274"/>
      <c r="G83" s="274"/>
      <c r="H83" s="274"/>
      <c r="I83" s="210"/>
    </row>
    <row r="84" spans="1:9" ht="14.1" customHeight="1" x14ac:dyDescent="0.25">
      <c r="A84" s="33"/>
      <c r="B84" s="113"/>
      <c r="C84" s="113"/>
      <c r="D84" s="244"/>
      <c r="E84" s="244"/>
      <c r="F84" s="113"/>
      <c r="G84" s="113"/>
      <c r="H84" s="117"/>
    </row>
    <row r="85" spans="1:9" ht="14.1" customHeight="1" x14ac:dyDescent="0.25">
      <c r="A85" s="33"/>
      <c r="B85" s="113"/>
      <c r="C85" s="113"/>
      <c r="D85" s="244"/>
      <c r="E85" s="244"/>
      <c r="F85" s="113"/>
      <c r="G85" s="113"/>
      <c r="H85" s="117"/>
    </row>
    <row r="86" spans="1:9" ht="14.1" customHeight="1" x14ac:dyDescent="0.25">
      <c r="A86" s="33"/>
      <c r="B86" s="113"/>
      <c r="C86" s="113"/>
      <c r="D86" s="244"/>
      <c r="E86" s="244"/>
      <c r="F86" s="113"/>
      <c r="G86" s="113"/>
      <c r="H86" s="117"/>
    </row>
    <row r="87" spans="1:9" ht="14.1" customHeight="1" x14ac:dyDescent="0.25">
      <c r="A87" s="33"/>
      <c r="B87" s="113"/>
      <c r="C87" s="113"/>
      <c r="D87" s="244"/>
      <c r="E87" s="244"/>
      <c r="F87" s="113"/>
      <c r="G87" s="113"/>
      <c r="H87" s="117"/>
    </row>
    <row r="88" spans="1:9" ht="14.1" customHeight="1" x14ac:dyDescent="0.25">
      <c r="A88" s="33" t="s">
        <v>206</v>
      </c>
      <c r="B88" s="113"/>
      <c r="C88" s="113"/>
      <c r="D88" s="113"/>
      <c r="E88" s="113"/>
      <c r="F88" s="113"/>
      <c r="G88" s="113"/>
      <c r="H88" s="117"/>
    </row>
    <row r="89" spans="1:9" ht="12.75" customHeight="1" x14ac:dyDescent="0.25">
      <c r="A89" s="249" t="s">
        <v>244</v>
      </c>
      <c r="B89" s="250"/>
      <c r="C89" s="250"/>
      <c r="D89" s="250"/>
      <c r="E89" s="250"/>
      <c r="F89" s="27"/>
      <c r="G89" s="27"/>
      <c r="H89" s="29"/>
    </row>
    <row r="90" spans="1:9" ht="12.75" customHeight="1" x14ac:dyDescent="0.25">
      <c r="A90" s="249" t="s">
        <v>243</v>
      </c>
      <c r="B90" s="250"/>
      <c r="C90" s="250"/>
      <c r="D90" s="250"/>
      <c r="E90" s="250"/>
      <c r="F90" s="27"/>
      <c r="G90" s="27"/>
      <c r="H90" s="29"/>
    </row>
    <row r="91" spans="1:9" ht="12.75" customHeight="1" x14ac:dyDescent="0.25">
      <c r="A91" s="275" t="s">
        <v>207</v>
      </c>
      <c r="B91" s="250"/>
      <c r="C91" s="250"/>
      <c r="D91" s="250"/>
      <c r="E91" s="250"/>
      <c r="F91" s="27"/>
      <c r="G91" s="27"/>
      <c r="H91" s="29"/>
    </row>
    <row r="92" spans="1:9" ht="12.75" customHeight="1" x14ac:dyDescent="0.25">
      <c r="A92" s="249"/>
      <c r="B92" s="250"/>
      <c r="C92" s="250"/>
      <c r="D92" s="250"/>
      <c r="E92" s="250"/>
      <c r="F92" s="27"/>
      <c r="G92" s="27"/>
      <c r="H92" s="29"/>
    </row>
    <row r="93" spans="1:9" ht="12.75" customHeight="1" x14ac:dyDescent="0.25">
      <c r="A93" s="249"/>
      <c r="B93" s="250"/>
      <c r="C93" s="250"/>
      <c r="D93" s="250"/>
      <c r="E93" s="250"/>
      <c r="F93" s="27"/>
      <c r="G93" s="27"/>
      <c r="H93" s="29"/>
    </row>
    <row r="94" spans="1:9" ht="12.75" customHeight="1" x14ac:dyDescent="0.25">
      <c r="A94" s="249"/>
      <c r="B94" s="250"/>
      <c r="C94" s="250"/>
      <c r="D94" s="250"/>
      <c r="E94" s="250"/>
      <c r="F94" s="27"/>
      <c r="G94" s="27"/>
      <c r="H94" s="29"/>
    </row>
    <row r="95" spans="1:9" ht="12.75" customHeight="1" x14ac:dyDescent="0.25">
      <c r="A95" s="249"/>
      <c r="B95" s="250"/>
      <c r="C95" s="250"/>
      <c r="D95" s="250"/>
      <c r="E95" s="250"/>
      <c r="F95" s="27"/>
      <c r="G95" s="27"/>
      <c r="H95" s="29"/>
    </row>
    <row r="96" spans="1:9" ht="13.8" thickBot="1" x14ac:dyDescent="0.3">
      <c r="A96" s="128"/>
      <c r="B96" s="251"/>
      <c r="C96" s="251"/>
      <c r="D96" s="251"/>
      <c r="E96" s="251"/>
      <c r="F96" s="128"/>
      <c r="G96" s="128"/>
      <c r="H96" s="129"/>
    </row>
  </sheetData>
  <mergeCells count="47">
    <mergeCell ref="D45:E45"/>
    <mergeCell ref="D47:E47"/>
    <mergeCell ref="B7:H7"/>
    <mergeCell ref="A76:H76"/>
    <mergeCell ref="C4:E4"/>
    <mergeCell ref="A5:H6"/>
    <mergeCell ref="D49:E49"/>
    <mergeCell ref="D51:E51"/>
    <mergeCell ref="B9:H9"/>
    <mergeCell ref="B22:H22"/>
    <mergeCell ref="B23:H23"/>
    <mergeCell ref="B39:H39"/>
    <mergeCell ref="D26:E26"/>
    <mergeCell ref="D28:E28"/>
    <mergeCell ref="D32:E32"/>
    <mergeCell ref="D34:E34"/>
    <mergeCell ref="D43:E43"/>
    <mergeCell ref="B10:H10"/>
    <mergeCell ref="A20:H20"/>
    <mergeCell ref="C19:H19"/>
    <mergeCell ref="A1:H1"/>
    <mergeCell ref="A2:H2"/>
    <mergeCell ref="A3:H3"/>
    <mergeCell ref="A8:H8"/>
    <mergeCell ref="G17:H17"/>
    <mergeCell ref="C13:D13"/>
    <mergeCell ref="C14:D14"/>
    <mergeCell ref="C15:D15"/>
    <mergeCell ref="C16:D16"/>
    <mergeCell ref="C17:D17"/>
    <mergeCell ref="C18:D18"/>
    <mergeCell ref="B60:H60"/>
    <mergeCell ref="G18:H18"/>
    <mergeCell ref="C12:D12"/>
    <mergeCell ref="D73:E73"/>
    <mergeCell ref="D63:E63"/>
    <mergeCell ref="A58:H58"/>
    <mergeCell ref="D65:E65"/>
    <mergeCell ref="D67:E67"/>
    <mergeCell ref="D69:E69"/>
    <mergeCell ref="D71:E71"/>
    <mergeCell ref="B59:H59"/>
    <mergeCell ref="B40:H40"/>
    <mergeCell ref="D36:E36"/>
    <mergeCell ref="D53:E53"/>
    <mergeCell ref="D56:E56"/>
    <mergeCell ref="D30:E30"/>
  </mergeCells>
  <pageMargins left="0.55000000000000004" right="0.42" top="0.52" bottom="0.39" header="0.3" footer="0.21"/>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WhiteSpace="0" topLeftCell="A34" zoomScale="110" zoomScaleNormal="110" zoomScalePageLayoutView="90" workbookViewId="0">
      <selection activeCell="E57" sqref="E57"/>
    </sheetView>
  </sheetViews>
  <sheetFormatPr defaultRowHeight="13.2" x14ac:dyDescent="0.25"/>
  <cols>
    <col min="1" max="1" width="11.44140625" customWidth="1"/>
    <col min="2" max="2" width="4.21875" customWidth="1"/>
    <col min="3" max="3" width="27.77734375" customWidth="1"/>
    <col min="4" max="4" width="5.21875" customWidth="1"/>
    <col min="5" max="5" width="18.44140625" customWidth="1"/>
    <col min="6" max="6" width="14" bestFit="1" customWidth="1"/>
  </cols>
  <sheetData>
    <row r="1" spans="1:8" ht="16.2" thickBot="1" x14ac:dyDescent="0.35">
      <c r="A1" s="381" t="s">
        <v>173</v>
      </c>
      <c r="B1" s="382"/>
      <c r="C1" s="382"/>
      <c r="D1" s="382"/>
      <c r="E1" s="382"/>
      <c r="F1" s="382"/>
      <c r="G1" s="383"/>
      <c r="H1" s="384"/>
    </row>
    <row r="2" spans="1:8" ht="15" customHeight="1" x14ac:dyDescent="0.25">
      <c r="A2" s="67" t="s">
        <v>29</v>
      </c>
      <c r="B2" s="61"/>
      <c r="C2" s="277">
        <f>+'A. Cover Page'!B17:H17</f>
        <v>0</v>
      </c>
      <c r="D2" s="61"/>
      <c r="E2" s="61"/>
      <c r="F2" s="61"/>
      <c r="G2" s="61"/>
      <c r="H2" s="68"/>
    </row>
    <row r="3" spans="1:8" x14ac:dyDescent="0.25">
      <c r="A3" s="67" t="s">
        <v>96</v>
      </c>
      <c r="B3" s="61"/>
      <c r="C3" s="194">
        <f>+'A. Cover Page'!B8:H8</f>
        <v>0</v>
      </c>
      <c r="D3" s="34"/>
      <c r="E3" s="90" t="s">
        <v>82</v>
      </c>
      <c r="F3" s="90"/>
      <c r="G3" s="61"/>
      <c r="H3" s="68"/>
    </row>
    <row r="4" spans="1:8" ht="13.8" thickBot="1" x14ac:dyDescent="0.3">
      <c r="A4" s="67" t="s">
        <v>78</v>
      </c>
      <c r="B4" s="61"/>
      <c r="C4" s="195">
        <f>+'A. Cover Page'!B18:H18</f>
        <v>0</v>
      </c>
      <c r="D4" s="34"/>
      <c r="E4" s="22" t="s">
        <v>107</v>
      </c>
      <c r="F4" s="23"/>
      <c r="G4" s="23"/>
      <c r="H4" s="68"/>
    </row>
    <row r="5" spans="1:8" ht="13.8" thickBot="1" x14ac:dyDescent="0.3">
      <c r="A5" s="67" t="s">
        <v>172</v>
      </c>
      <c r="B5" s="61"/>
      <c r="C5" s="278">
        <f>'D. Project Operations'!H48</f>
        <v>0</v>
      </c>
      <c r="D5" s="34"/>
      <c r="E5" s="141"/>
      <c r="F5" s="106"/>
      <c r="G5" s="106"/>
      <c r="H5" s="68"/>
    </row>
    <row r="6" spans="1:8" ht="7.35" customHeight="1" x14ac:dyDescent="0.25">
      <c r="A6" s="105"/>
      <c r="B6" s="106"/>
      <c r="C6" s="106"/>
      <c r="D6" s="61"/>
      <c r="E6" s="61"/>
      <c r="F6" s="61"/>
      <c r="G6" s="61"/>
      <c r="H6" s="68"/>
    </row>
    <row r="7" spans="1:8" ht="13.95" customHeight="1" x14ac:dyDescent="0.3">
      <c r="A7" s="216" t="s">
        <v>88</v>
      </c>
      <c r="B7" s="61"/>
      <c r="C7" s="61"/>
      <c r="D7" s="61"/>
      <c r="E7" s="61"/>
      <c r="F7" s="61"/>
      <c r="G7" s="61"/>
      <c r="H7" s="68"/>
    </row>
    <row r="8" spans="1:8" s="5" customFormat="1" ht="12.45" customHeight="1" x14ac:dyDescent="0.25">
      <c r="A8" s="70"/>
      <c r="B8" s="71"/>
      <c r="C8" s="71"/>
      <c r="D8" s="71"/>
      <c r="E8" s="71"/>
      <c r="F8" s="107" t="s">
        <v>144</v>
      </c>
      <c r="G8" s="71"/>
      <c r="H8" s="72"/>
    </row>
    <row r="9" spans="1:8" ht="15.6" x14ac:dyDescent="0.3">
      <c r="A9" s="69"/>
      <c r="B9" s="73" t="s">
        <v>64</v>
      </c>
      <c r="C9" s="61"/>
      <c r="D9" s="61"/>
      <c r="E9" s="74"/>
      <c r="F9" s="108"/>
      <c r="G9" s="61"/>
      <c r="H9" s="68"/>
    </row>
    <row r="10" spans="1:8" x14ac:dyDescent="0.25">
      <c r="A10" s="69"/>
      <c r="B10" s="39" t="s">
        <v>79</v>
      </c>
      <c r="C10" s="40"/>
      <c r="D10" s="40"/>
      <c r="E10" s="89"/>
      <c r="F10" s="78" t="e">
        <f>+E10/$E$48</f>
        <v>#DIV/0!</v>
      </c>
      <c r="G10" s="61"/>
      <c r="H10" s="68"/>
    </row>
    <row r="11" spans="1:8" x14ac:dyDescent="0.25">
      <c r="A11" s="69"/>
      <c r="B11" s="39" t="s">
        <v>80</v>
      </c>
      <c r="C11" s="40"/>
      <c r="D11" s="40"/>
      <c r="E11" s="89">
        <v>0</v>
      </c>
      <c r="F11" s="78" t="e">
        <f>+E11/$E$48</f>
        <v>#DIV/0!</v>
      </c>
      <c r="G11" s="61"/>
      <c r="H11" s="68"/>
    </row>
    <row r="12" spans="1:8" x14ac:dyDescent="0.25">
      <c r="A12" s="69"/>
      <c r="B12" s="47" t="s">
        <v>75</v>
      </c>
      <c r="C12" s="40"/>
      <c r="D12" s="40"/>
      <c r="E12" s="10">
        <f>+E10+E11</f>
        <v>0</v>
      </c>
      <c r="F12" s="78" t="e">
        <f>+E12/$E$48</f>
        <v>#DIV/0!</v>
      </c>
      <c r="G12" s="61"/>
      <c r="H12" s="68"/>
    </row>
    <row r="13" spans="1:8" ht="7.35" customHeight="1" x14ac:dyDescent="0.25">
      <c r="A13" s="69"/>
      <c r="B13" s="61"/>
      <c r="C13" s="63"/>
      <c r="D13" s="61"/>
      <c r="E13" s="74"/>
      <c r="F13" s="75"/>
      <c r="G13" s="61"/>
      <c r="H13" s="68"/>
    </row>
    <row r="14" spans="1:8" ht="13.05" customHeight="1" x14ac:dyDescent="0.3">
      <c r="A14" s="69"/>
      <c r="B14" s="192" t="s">
        <v>195</v>
      </c>
      <c r="C14" s="157"/>
      <c r="D14" s="157"/>
      <c r="E14" s="158"/>
      <c r="F14" s="158"/>
      <c r="G14" s="157"/>
      <c r="H14" s="159"/>
    </row>
    <row r="15" spans="1:8" x14ac:dyDescent="0.25">
      <c r="A15" s="69"/>
      <c r="B15" s="76" t="s">
        <v>184</v>
      </c>
      <c r="C15" s="40"/>
      <c r="D15" s="40"/>
      <c r="E15" s="89"/>
      <c r="F15" s="78" t="e">
        <f>+E15/$E$48</f>
        <v>#DIV/0!</v>
      </c>
      <c r="G15" s="61"/>
      <c r="H15" s="68"/>
    </row>
    <row r="16" spans="1:8" x14ac:dyDescent="0.25">
      <c r="A16" s="69"/>
      <c r="B16" s="76" t="s">
        <v>185</v>
      </c>
      <c r="C16" s="40"/>
      <c r="D16" s="43"/>
      <c r="E16" s="138"/>
      <c r="F16" s="78" t="e">
        <f>+E16/$E$48</f>
        <v>#DIV/0!</v>
      </c>
      <c r="G16" s="61"/>
      <c r="H16" s="68"/>
    </row>
    <row r="17" spans="1:8" x14ac:dyDescent="0.25">
      <c r="A17" s="69"/>
      <c r="B17" s="76"/>
      <c r="C17" s="44" t="s">
        <v>251</v>
      </c>
      <c r="D17" s="43"/>
      <c r="E17" s="293">
        <f>+E16+E15</f>
        <v>0</v>
      </c>
      <c r="F17" s="78"/>
      <c r="G17" s="61"/>
      <c r="H17" s="68"/>
    </row>
    <row r="18" spans="1:8" x14ac:dyDescent="0.25">
      <c r="A18" s="69"/>
      <c r="B18" s="76" t="s">
        <v>186</v>
      </c>
      <c r="C18" s="40"/>
      <c r="D18" s="280">
        <v>0.05</v>
      </c>
      <c r="E18" s="279">
        <f>+D18*E17</f>
        <v>0</v>
      </c>
      <c r="F18" s="78"/>
      <c r="G18" s="61"/>
      <c r="H18" s="68"/>
    </row>
    <row r="19" spans="1:8" x14ac:dyDescent="0.25">
      <c r="A19" s="69"/>
      <c r="B19" s="76" t="s">
        <v>187</v>
      </c>
      <c r="C19" s="40"/>
      <c r="D19" s="280">
        <v>0.05</v>
      </c>
      <c r="E19" s="279">
        <f>+D19*E17</f>
        <v>0</v>
      </c>
      <c r="F19" s="78"/>
      <c r="G19" s="61"/>
      <c r="H19" s="68"/>
    </row>
    <row r="20" spans="1:8" x14ac:dyDescent="0.25">
      <c r="A20" s="69"/>
      <c r="B20" s="76" t="s">
        <v>65</v>
      </c>
      <c r="C20" s="40"/>
      <c r="D20" s="280">
        <v>0.02</v>
      </c>
      <c r="E20" s="279">
        <f>+D20*E17</f>
        <v>0</v>
      </c>
      <c r="F20" s="78"/>
      <c r="G20" s="61"/>
      <c r="H20" s="68"/>
    </row>
    <row r="21" spans="1:8" x14ac:dyDescent="0.25">
      <c r="A21" s="69"/>
      <c r="B21" s="76"/>
      <c r="C21" s="44" t="s">
        <v>252</v>
      </c>
      <c r="D21" s="281"/>
      <c r="E21" s="279">
        <f>SUM(E18:E20)</f>
        <v>0</v>
      </c>
      <c r="F21" s="78"/>
      <c r="G21" s="61"/>
      <c r="H21" s="68"/>
    </row>
    <row r="22" spans="1:8" x14ac:dyDescent="0.25">
      <c r="A22" s="69"/>
      <c r="B22" s="47" t="s">
        <v>76</v>
      </c>
      <c r="C22" s="40"/>
      <c r="D22" s="77"/>
      <c r="E22" s="10">
        <f>+E21+E17</f>
        <v>0</v>
      </c>
      <c r="F22" s="78" t="e">
        <f>+E22/$E$48</f>
        <v>#DIV/0!</v>
      </c>
      <c r="G22" s="61"/>
      <c r="H22" s="68"/>
    </row>
    <row r="23" spans="1:8" ht="14.1" customHeight="1" x14ac:dyDescent="0.25">
      <c r="A23" s="69"/>
      <c r="B23" s="61"/>
      <c r="C23" s="198" t="s">
        <v>209</v>
      </c>
      <c r="D23" s="197"/>
      <c r="E23" s="196" t="e">
        <f>+E22/C5</f>
        <v>#DIV/0!</v>
      </c>
      <c r="F23" s="75"/>
      <c r="G23" s="61"/>
      <c r="H23" s="68"/>
    </row>
    <row r="24" spans="1:8" ht="15.6" x14ac:dyDescent="0.3">
      <c r="A24" s="69"/>
      <c r="B24" s="73" t="s">
        <v>66</v>
      </c>
      <c r="C24" s="61"/>
      <c r="D24" s="61"/>
      <c r="E24" s="74"/>
      <c r="F24" s="74"/>
      <c r="G24" s="61"/>
      <c r="H24" s="68"/>
    </row>
    <row r="25" spans="1:8" x14ac:dyDescent="0.25">
      <c r="A25" s="69"/>
      <c r="B25" s="76" t="s">
        <v>73</v>
      </c>
      <c r="C25" s="79"/>
      <c r="D25" s="40"/>
      <c r="E25" s="89"/>
      <c r="F25" s="109" t="e">
        <f t="shared" ref="F25:F47" si="0">+E25/$E$48</f>
        <v>#DIV/0!</v>
      </c>
      <c r="G25" s="61"/>
      <c r="H25" s="68"/>
    </row>
    <row r="26" spans="1:8" x14ac:dyDescent="0.25">
      <c r="A26" s="69"/>
      <c r="B26" s="76" t="s">
        <v>98</v>
      </c>
      <c r="C26" s="79"/>
      <c r="D26" s="40"/>
      <c r="E26" s="91"/>
      <c r="F26" s="109" t="e">
        <f t="shared" si="0"/>
        <v>#DIV/0!</v>
      </c>
      <c r="G26" s="61"/>
      <c r="H26" s="68"/>
    </row>
    <row r="27" spans="1:8" x14ac:dyDescent="0.25">
      <c r="A27" s="69"/>
      <c r="B27" s="76" t="s">
        <v>67</v>
      </c>
      <c r="C27" s="79"/>
      <c r="D27" s="40"/>
      <c r="E27" s="89"/>
      <c r="F27" s="109" t="e">
        <f t="shared" si="0"/>
        <v>#DIV/0!</v>
      </c>
      <c r="G27" s="61"/>
      <c r="H27" s="68"/>
    </row>
    <row r="28" spans="1:8" x14ac:dyDescent="0.25">
      <c r="A28" s="69"/>
      <c r="B28" s="76" t="s">
        <v>94</v>
      </c>
      <c r="C28" s="79"/>
      <c r="D28" s="40"/>
      <c r="E28" s="91"/>
      <c r="F28" s="109" t="e">
        <f t="shared" si="0"/>
        <v>#DIV/0!</v>
      </c>
      <c r="G28" s="61"/>
      <c r="H28" s="68"/>
    </row>
    <row r="29" spans="1:8" x14ac:dyDescent="0.25">
      <c r="A29" s="69"/>
      <c r="B29" s="76" t="s">
        <v>136</v>
      </c>
      <c r="C29" s="79"/>
      <c r="D29" s="40"/>
      <c r="E29" s="89"/>
      <c r="F29" s="109" t="e">
        <f t="shared" si="0"/>
        <v>#DIV/0!</v>
      </c>
      <c r="G29" s="61"/>
      <c r="H29" s="68"/>
    </row>
    <row r="30" spans="1:8" x14ac:dyDescent="0.25">
      <c r="A30" s="69"/>
      <c r="B30" s="76" t="s">
        <v>68</v>
      </c>
      <c r="C30" s="79"/>
      <c r="D30" s="40"/>
      <c r="E30" s="89"/>
      <c r="F30" s="109" t="e">
        <f t="shared" si="0"/>
        <v>#DIV/0!</v>
      </c>
      <c r="G30" s="61"/>
      <c r="H30" s="68"/>
    </row>
    <row r="31" spans="1:8" x14ac:dyDescent="0.25">
      <c r="A31" s="69"/>
      <c r="B31" s="76" t="s">
        <v>69</v>
      </c>
      <c r="C31" s="79"/>
      <c r="D31" s="40"/>
      <c r="E31" s="89"/>
      <c r="F31" s="109" t="e">
        <f t="shared" si="0"/>
        <v>#DIV/0!</v>
      </c>
      <c r="G31" s="61"/>
      <c r="H31" s="68"/>
    </row>
    <row r="32" spans="1:8" x14ac:dyDescent="0.25">
      <c r="A32" s="69"/>
      <c r="B32" s="76" t="s">
        <v>135</v>
      </c>
      <c r="C32" s="79"/>
      <c r="D32" s="40"/>
      <c r="E32" s="89"/>
      <c r="F32" s="109" t="e">
        <f t="shared" si="0"/>
        <v>#DIV/0!</v>
      </c>
      <c r="G32" s="61"/>
      <c r="H32" s="68"/>
    </row>
    <row r="33" spans="1:8" x14ac:dyDescent="0.25">
      <c r="A33" s="69"/>
      <c r="B33" s="76" t="s">
        <v>99</v>
      </c>
      <c r="C33" s="79"/>
      <c r="D33" s="40"/>
      <c r="E33" s="89"/>
      <c r="F33" s="109" t="e">
        <f t="shared" si="0"/>
        <v>#DIV/0!</v>
      </c>
      <c r="G33" s="61"/>
      <c r="H33" s="68"/>
    </row>
    <row r="34" spans="1:8" x14ac:dyDescent="0.25">
      <c r="A34" s="69"/>
      <c r="B34" s="76" t="s">
        <v>188</v>
      </c>
      <c r="C34" s="40"/>
      <c r="D34" s="40"/>
      <c r="E34" s="89"/>
      <c r="F34" s="109" t="e">
        <f t="shared" si="0"/>
        <v>#DIV/0!</v>
      </c>
      <c r="G34" s="61"/>
      <c r="H34" s="68"/>
    </row>
    <row r="35" spans="1:8" x14ac:dyDescent="0.25">
      <c r="A35" s="69"/>
      <c r="B35" s="76" t="s">
        <v>189</v>
      </c>
      <c r="C35" s="79"/>
      <c r="D35" s="40"/>
      <c r="E35" s="89"/>
      <c r="F35" s="109" t="e">
        <f t="shared" si="0"/>
        <v>#DIV/0!</v>
      </c>
      <c r="G35" s="61"/>
      <c r="H35" s="68"/>
    </row>
    <row r="36" spans="1:8" x14ac:dyDescent="0.25">
      <c r="A36" s="69"/>
      <c r="B36" s="76" t="s">
        <v>92</v>
      </c>
      <c r="C36" s="79"/>
      <c r="D36" s="40"/>
      <c r="E36" s="89"/>
      <c r="F36" s="109" t="e">
        <f t="shared" si="0"/>
        <v>#DIV/0!</v>
      </c>
      <c r="G36" s="61"/>
      <c r="H36" s="68"/>
    </row>
    <row r="37" spans="1:8" x14ac:dyDescent="0.25">
      <c r="A37" s="69"/>
      <c r="B37" s="76" t="s">
        <v>93</v>
      </c>
      <c r="C37" s="79"/>
      <c r="D37" s="40"/>
      <c r="E37" s="89"/>
      <c r="F37" s="109" t="e">
        <f t="shared" si="0"/>
        <v>#DIV/0!</v>
      </c>
      <c r="G37" s="61"/>
      <c r="H37" s="68"/>
    </row>
    <row r="38" spans="1:8" x14ac:dyDescent="0.25">
      <c r="A38" s="69"/>
      <c r="B38" s="76" t="s">
        <v>74</v>
      </c>
      <c r="C38" s="79"/>
      <c r="D38" s="40"/>
      <c r="E38" s="89"/>
      <c r="F38" s="109" t="e">
        <f t="shared" si="0"/>
        <v>#DIV/0!</v>
      </c>
      <c r="G38" s="61"/>
      <c r="H38" s="68"/>
    </row>
    <row r="39" spans="1:8" x14ac:dyDescent="0.25">
      <c r="A39" s="69"/>
      <c r="B39" s="76" t="s">
        <v>70</v>
      </c>
      <c r="C39" s="79"/>
      <c r="D39" s="40"/>
      <c r="E39" s="89"/>
      <c r="F39" s="109" t="e">
        <f t="shared" si="0"/>
        <v>#DIV/0!</v>
      </c>
      <c r="G39" s="61"/>
      <c r="H39" s="68"/>
    </row>
    <row r="40" spans="1:8" x14ac:dyDescent="0.25">
      <c r="A40" s="69"/>
      <c r="B40" s="76" t="s">
        <v>101</v>
      </c>
      <c r="C40" s="79"/>
      <c r="D40" s="40"/>
      <c r="E40" s="89"/>
      <c r="F40" s="109" t="e">
        <f t="shared" si="0"/>
        <v>#DIV/0!</v>
      </c>
      <c r="G40" s="61"/>
      <c r="H40" s="68"/>
    </row>
    <row r="41" spans="1:8" x14ac:dyDescent="0.25">
      <c r="A41" s="69"/>
      <c r="B41" s="76" t="s">
        <v>97</v>
      </c>
      <c r="C41" s="79"/>
      <c r="D41" s="40"/>
      <c r="E41" s="89">
        <v>0</v>
      </c>
      <c r="F41" s="109" t="e">
        <f t="shared" si="0"/>
        <v>#DIV/0!</v>
      </c>
      <c r="G41" s="61"/>
      <c r="H41" s="68"/>
    </row>
    <row r="42" spans="1:8" x14ac:dyDescent="0.25">
      <c r="A42" s="69"/>
      <c r="B42" s="76" t="s">
        <v>71</v>
      </c>
      <c r="C42" s="79"/>
      <c r="D42" s="40"/>
      <c r="E42" s="89">
        <v>0</v>
      </c>
      <c r="F42" s="109" t="e">
        <f t="shared" si="0"/>
        <v>#DIV/0!</v>
      </c>
      <c r="G42" s="61"/>
      <c r="H42" s="68"/>
    </row>
    <row r="43" spans="1:8" x14ac:dyDescent="0.25">
      <c r="A43" s="69"/>
      <c r="B43" s="76" t="s">
        <v>100</v>
      </c>
      <c r="C43" s="79"/>
      <c r="D43" s="40"/>
      <c r="E43" s="89"/>
      <c r="F43" s="109" t="e">
        <f t="shared" si="0"/>
        <v>#DIV/0!</v>
      </c>
      <c r="G43" s="61"/>
      <c r="H43" s="68"/>
    </row>
    <row r="44" spans="1:8" x14ac:dyDescent="0.25">
      <c r="A44" s="69"/>
      <c r="B44" s="76" t="s">
        <v>12</v>
      </c>
      <c r="C44" s="79"/>
      <c r="D44" s="40"/>
      <c r="E44" s="89"/>
      <c r="F44" s="109" t="e">
        <f t="shared" si="0"/>
        <v>#DIV/0!</v>
      </c>
      <c r="G44" s="61"/>
      <c r="H44" s="68"/>
    </row>
    <row r="45" spans="1:8" x14ac:dyDescent="0.25">
      <c r="A45" s="69"/>
      <c r="B45" s="76"/>
      <c r="C45" s="79" t="s">
        <v>232</v>
      </c>
      <c r="D45" s="40"/>
      <c r="E45" s="279">
        <f>SUM(E25:E44)</f>
        <v>0</v>
      </c>
      <c r="F45" s="109"/>
      <c r="G45" s="61"/>
      <c r="H45" s="68"/>
    </row>
    <row r="46" spans="1:8" x14ac:dyDescent="0.25">
      <c r="A46" s="69"/>
      <c r="B46" s="76" t="s">
        <v>72</v>
      </c>
      <c r="C46" s="79"/>
      <c r="D46" s="160">
        <v>0.02</v>
      </c>
      <c r="E46" s="9">
        <f>+E45*D46</f>
        <v>0</v>
      </c>
      <c r="F46" s="109" t="e">
        <f t="shared" si="0"/>
        <v>#DIV/0!</v>
      </c>
      <c r="G46" s="61"/>
      <c r="H46" s="68"/>
    </row>
    <row r="47" spans="1:8" x14ac:dyDescent="0.25">
      <c r="A47" s="69"/>
      <c r="B47" s="47" t="s">
        <v>81</v>
      </c>
      <c r="C47" s="40"/>
      <c r="D47" s="40"/>
      <c r="E47" s="10">
        <f>+E46+E45</f>
        <v>0</v>
      </c>
      <c r="F47" s="109" t="e">
        <f t="shared" si="0"/>
        <v>#DIV/0!</v>
      </c>
      <c r="G47" s="61"/>
      <c r="H47" s="68"/>
    </row>
    <row r="48" spans="1:8" ht="15.6" x14ac:dyDescent="0.3">
      <c r="A48" s="69"/>
      <c r="B48" s="80" t="s">
        <v>77</v>
      </c>
      <c r="C48" s="81"/>
      <c r="D48" s="81"/>
      <c r="E48" s="13">
        <f>+E47+E22+E12</f>
        <v>0</v>
      </c>
      <c r="F48" s="61"/>
      <c r="G48" s="61"/>
      <c r="H48" s="68"/>
    </row>
    <row r="49" spans="1:8" ht="15.6" x14ac:dyDescent="0.3">
      <c r="A49" s="69"/>
      <c r="B49" s="80" t="s">
        <v>174</v>
      </c>
      <c r="C49" s="81"/>
      <c r="D49" s="161">
        <v>0.01</v>
      </c>
      <c r="E49" s="13">
        <f>+E48*D49</f>
        <v>0</v>
      </c>
      <c r="F49" s="61"/>
      <c r="G49" s="61"/>
      <c r="H49" s="68"/>
    </row>
    <row r="50" spans="1:8" ht="15.6" x14ac:dyDescent="0.3">
      <c r="A50" s="69"/>
      <c r="B50" s="80" t="s">
        <v>126</v>
      </c>
      <c r="C50" s="81"/>
      <c r="D50" s="143"/>
      <c r="E50" s="13">
        <f>+E49+E48</f>
        <v>0</v>
      </c>
      <c r="F50" s="61"/>
      <c r="G50" s="61"/>
      <c r="H50" s="68"/>
    </row>
    <row r="51" spans="1:8" ht="5.7" customHeight="1" x14ac:dyDescent="0.3">
      <c r="A51" s="69"/>
      <c r="B51" s="139"/>
      <c r="C51" s="84"/>
      <c r="D51" s="142"/>
      <c r="E51" s="144"/>
      <c r="F51" s="61"/>
      <c r="G51" s="61"/>
      <c r="H51" s="68"/>
    </row>
    <row r="52" spans="1:8" ht="15.6" x14ac:dyDescent="0.3">
      <c r="A52" s="69"/>
      <c r="B52" s="139"/>
      <c r="C52" s="178" t="s">
        <v>210</v>
      </c>
      <c r="D52" s="199"/>
      <c r="E52" s="200" t="e">
        <f>+E50/C5</f>
        <v>#DIV/0!</v>
      </c>
      <c r="F52" s="61"/>
      <c r="G52" s="387" t="s">
        <v>212</v>
      </c>
      <c r="H52" s="388"/>
    </row>
    <row r="53" spans="1:8" ht="17.7" customHeight="1" x14ac:dyDescent="0.3">
      <c r="A53" s="216" t="s">
        <v>202</v>
      </c>
      <c r="B53" s="61"/>
      <c r="C53" s="61"/>
      <c r="D53" s="61"/>
      <c r="E53" s="61"/>
      <c r="F53" s="61"/>
      <c r="G53" s="387"/>
      <c r="H53" s="388"/>
    </row>
    <row r="54" spans="1:8" s="5" customFormat="1" ht="14.1" customHeight="1" thickBot="1" x14ac:dyDescent="0.3">
      <c r="A54" s="70"/>
      <c r="B54" s="71"/>
      <c r="C54" s="71"/>
      <c r="D54" s="71"/>
      <c r="E54" s="71"/>
      <c r="F54" s="163"/>
      <c r="G54" s="389"/>
      <c r="H54" s="390"/>
    </row>
    <row r="55" spans="1:8" ht="16.2" thickBot="1" x14ac:dyDescent="0.35">
      <c r="A55" s="69"/>
      <c r="B55" s="82" t="s">
        <v>180</v>
      </c>
      <c r="C55" s="61"/>
      <c r="D55" s="61"/>
      <c r="E55" s="289">
        <f>+'A. Cover Page'!H26</f>
        <v>0</v>
      </c>
      <c r="F55" s="164" t="e">
        <f>+E55/E60</f>
        <v>#DIV/0!</v>
      </c>
      <c r="G55" s="385">
        <f>'D. Project Operations'!G132</f>
        <v>0</v>
      </c>
      <c r="H55" s="386" t="e">
        <f>#REF!</f>
        <v>#REF!</v>
      </c>
    </row>
    <row r="56" spans="1:8" ht="15" x14ac:dyDescent="0.25">
      <c r="A56" s="69"/>
      <c r="B56" s="82" t="s">
        <v>90</v>
      </c>
      <c r="C56" s="61"/>
      <c r="D56" s="61"/>
      <c r="E56" s="290"/>
      <c r="F56" s="61"/>
      <c r="G56" s="61"/>
      <c r="H56" s="68"/>
    </row>
    <row r="57" spans="1:8" ht="16.2" customHeight="1" x14ac:dyDescent="0.25">
      <c r="A57" s="69"/>
      <c r="B57" s="61"/>
      <c r="C57" s="83" t="s">
        <v>143</v>
      </c>
      <c r="D57" s="61"/>
      <c r="E57" s="291">
        <f>+'A. Cover Page'!H29</f>
        <v>0</v>
      </c>
      <c r="F57" s="78" t="e">
        <f>+E57/E60</f>
        <v>#DIV/0!</v>
      </c>
      <c r="G57" s="61"/>
      <c r="H57" s="68"/>
    </row>
    <row r="58" spans="1:8" ht="16.2" customHeight="1" x14ac:dyDescent="0.25">
      <c r="A58" s="69"/>
      <c r="B58" s="61"/>
      <c r="C58" s="83" t="s">
        <v>89</v>
      </c>
      <c r="D58" s="61"/>
      <c r="E58" s="291">
        <f>+'A. Cover Page'!H27</f>
        <v>0</v>
      </c>
      <c r="F58" s="78" t="e">
        <f>+E58/E60</f>
        <v>#DIV/0!</v>
      </c>
      <c r="G58" s="61"/>
      <c r="H58" s="68"/>
    </row>
    <row r="59" spans="1:8" ht="16.8" x14ac:dyDescent="0.4">
      <c r="A59" s="69"/>
      <c r="B59" s="61"/>
      <c r="C59" s="83" t="s">
        <v>12</v>
      </c>
      <c r="D59" s="61"/>
      <c r="E59" s="292">
        <f>+'A. Cover Page'!H29+'A. Cover Page'!H30+'A. Cover Page'!H31+'A. Cover Page'!H32</f>
        <v>0</v>
      </c>
      <c r="F59" s="78" t="e">
        <f>+E59/E60</f>
        <v>#DIV/0!</v>
      </c>
      <c r="G59" s="61"/>
      <c r="H59" s="68"/>
    </row>
    <row r="60" spans="1:8" ht="15.6" x14ac:dyDescent="0.3">
      <c r="A60" s="69"/>
      <c r="B60" s="139" t="s">
        <v>91</v>
      </c>
      <c r="C60" s="84"/>
      <c r="D60" s="84"/>
      <c r="E60" s="21">
        <f>SUM(E55:E59)</f>
        <v>0</v>
      </c>
      <c r="F60" s="78"/>
      <c r="G60" s="61"/>
      <c r="H60" s="68"/>
    </row>
    <row r="61" spans="1:8" ht="16.2" thickBot="1" x14ac:dyDescent="0.35">
      <c r="A61" s="85"/>
      <c r="B61" s="162" t="s">
        <v>103</v>
      </c>
      <c r="C61" s="86"/>
      <c r="D61" s="86"/>
      <c r="E61" s="24">
        <f>+E50-E60</f>
        <v>0</v>
      </c>
      <c r="F61" s="87"/>
      <c r="G61" s="87"/>
      <c r="H61" s="88"/>
    </row>
    <row r="62" spans="1:8" x14ac:dyDescent="0.25">
      <c r="E62" s="19"/>
    </row>
  </sheetData>
  <mergeCells count="3">
    <mergeCell ref="A1:H1"/>
    <mergeCell ref="G55:H55"/>
    <mergeCell ref="G52:H54"/>
  </mergeCells>
  <phoneticPr fontId="0" type="noConversion"/>
  <pageMargins left="0.75" right="0.52" top="0.46" bottom="0.41" header="0.26" footer="0.27"/>
  <pageSetup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view="pageLayout" topLeftCell="A169" zoomScaleNormal="100" workbookViewId="0">
      <selection activeCell="H19" sqref="H19"/>
    </sheetView>
  </sheetViews>
  <sheetFormatPr defaultRowHeight="13.2" x14ac:dyDescent="0.25"/>
  <cols>
    <col min="3" max="3" width="12.77734375" customWidth="1"/>
    <col min="4" max="4" width="15.77734375" customWidth="1"/>
    <col min="5" max="5" width="16.21875" customWidth="1"/>
    <col min="6" max="6" width="14.77734375" customWidth="1"/>
    <col min="7" max="7" width="16" customWidth="1"/>
    <col min="8" max="8" width="18.21875" customWidth="1"/>
  </cols>
  <sheetData>
    <row r="1" spans="1:9" ht="30" customHeight="1" x14ac:dyDescent="0.4">
      <c r="A1" s="413" t="s">
        <v>217</v>
      </c>
      <c r="B1" s="414"/>
      <c r="C1" s="414"/>
      <c r="D1" s="414"/>
      <c r="E1" s="414"/>
      <c r="F1" s="414"/>
      <c r="G1" s="415"/>
      <c r="H1" s="415"/>
      <c r="I1" s="416"/>
    </row>
    <row r="2" spans="1:9" ht="25.95" customHeight="1" x14ac:dyDescent="0.4">
      <c r="A2" s="421" t="s">
        <v>266</v>
      </c>
      <c r="B2" s="421"/>
      <c r="C2" s="421"/>
      <c r="D2" s="421"/>
      <c r="E2" s="421"/>
      <c r="F2" s="421"/>
      <c r="G2" s="421"/>
      <c r="H2" s="421"/>
      <c r="I2" s="421"/>
    </row>
    <row r="3" spans="1:9" x14ac:dyDescent="0.25">
      <c r="A3" s="34"/>
      <c r="B3" s="34"/>
      <c r="C3" s="34"/>
      <c r="D3" s="34"/>
      <c r="E3" s="34"/>
      <c r="F3" s="34"/>
      <c r="G3" s="34"/>
      <c r="H3" s="34"/>
      <c r="I3" s="34"/>
    </row>
    <row r="4" spans="1:9" x14ac:dyDescent="0.25">
      <c r="A4" s="35" t="s">
        <v>214</v>
      </c>
      <c r="B4" s="34"/>
      <c r="C4" s="406">
        <f>'A. Cover Page'!B8:H8</f>
        <v>0</v>
      </c>
      <c r="D4" s="406"/>
      <c r="F4" s="182" t="s">
        <v>133</v>
      </c>
      <c r="G4" s="182"/>
      <c r="H4" s="182"/>
      <c r="I4" s="34"/>
    </row>
    <row r="5" spans="1:9" x14ac:dyDescent="0.25">
      <c r="A5" s="35" t="s">
        <v>29</v>
      </c>
      <c r="B5" s="35"/>
      <c r="C5" s="406">
        <f>'A. Cover Page'!B17:H17</f>
        <v>0</v>
      </c>
      <c r="D5" s="406"/>
      <c r="F5" s="8" t="s">
        <v>142</v>
      </c>
      <c r="G5" s="298"/>
      <c r="H5" s="298"/>
      <c r="I5" s="298"/>
    </row>
    <row r="6" spans="1:9" x14ac:dyDescent="0.25">
      <c r="A6" s="35" t="s">
        <v>78</v>
      </c>
      <c r="B6" s="35"/>
      <c r="C6" s="417">
        <f>'A. Cover Page'!B18:H18</f>
        <v>0</v>
      </c>
      <c r="D6" s="417"/>
      <c r="E6" s="294"/>
      <c r="F6" s="294"/>
      <c r="G6" s="294"/>
      <c r="H6" s="294"/>
      <c r="I6" s="294"/>
    </row>
    <row r="7" spans="1:9" x14ac:dyDescent="0.25">
      <c r="A7" s="35"/>
      <c r="C7" s="297"/>
      <c r="D7" s="148"/>
      <c r="E7" s="297"/>
      <c r="F7" s="148"/>
      <c r="G7" s="297"/>
      <c r="H7" s="148"/>
      <c r="I7" s="61"/>
    </row>
    <row r="8" spans="1:9" x14ac:dyDescent="0.25">
      <c r="A8" s="418" t="s">
        <v>275</v>
      </c>
      <c r="B8" s="419"/>
      <c r="C8" s="419"/>
      <c r="D8" s="419"/>
      <c r="E8" s="419"/>
      <c r="F8" s="419"/>
      <c r="G8" s="419"/>
      <c r="H8" s="419"/>
      <c r="I8" s="419"/>
    </row>
    <row r="9" spans="1:9" x14ac:dyDescent="0.25">
      <c r="A9" s="419"/>
      <c r="B9" s="419"/>
      <c r="C9" s="419"/>
      <c r="D9" s="419"/>
      <c r="E9" s="419"/>
      <c r="F9" s="419"/>
      <c r="G9" s="419"/>
      <c r="H9" s="419"/>
      <c r="I9" s="419"/>
    </row>
    <row r="10" spans="1:9" ht="27.45" customHeight="1" x14ac:dyDescent="0.25">
      <c r="A10" s="419"/>
      <c r="B10" s="419"/>
      <c r="C10" s="419"/>
      <c r="D10" s="419"/>
      <c r="E10" s="419"/>
      <c r="F10" s="419"/>
      <c r="G10" s="419"/>
      <c r="H10" s="419"/>
      <c r="I10" s="419"/>
    </row>
    <row r="11" spans="1:9" x14ac:dyDescent="0.25">
      <c r="A11" s="225"/>
      <c r="B11" s="225"/>
      <c r="C11" s="225"/>
      <c r="D11" s="225"/>
      <c r="E11" s="225"/>
      <c r="F11" s="225"/>
      <c r="G11" s="225"/>
      <c r="H11" s="225"/>
      <c r="I11" s="225"/>
    </row>
    <row r="12" spans="1:9" ht="23.55" customHeight="1" x14ac:dyDescent="0.4">
      <c r="A12" s="420" t="s">
        <v>263</v>
      </c>
      <c r="B12" s="420"/>
      <c r="C12" s="420"/>
      <c r="D12" s="420"/>
      <c r="E12" s="420"/>
      <c r="F12" s="420"/>
      <c r="G12" s="420"/>
      <c r="H12" s="420"/>
      <c r="I12" s="420"/>
    </row>
    <row r="13" spans="1:9" ht="16.95" customHeight="1" x14ac:dyDescent="0.3">
      <c r="A13" s="408" t="s">
        <v>265</v>
      </c>
      <c r="B13" s="409"/>
      <c r="C13" s="409"/>
      <c r="D13" s="409"/>
      <c r="E13" s="409"/>
      <c r="F13" s="409"/>
      <c r="G13" s="409"/>
      <c r="H13" s="409"/>
      <c r="I13" s="409"/>
    </row>
    <row r="14" spans="1:9" ht="30" customHeight="1" thickBot="1" x14ac:dyDescent="0.3">
      <c r="A14" s="407" t="s">
        <v>271</v>
      </c>
      <c r="B14" s="407"/>
      <c r="C14" s="407"/>
      <c r="D14" s="407"/>
      <c r="E14" s="407"/>
      <c r="F14" s="407"/>
      <c r="G14" s="407"/>
      <c r="H14" s="407"/>
      <c r="I14" s="407"/>
    </row>
    <row r="15" spans="1:9" ht="15.6" x14ac:dyDescent="0.3">
      <c r="A15" s="34"/>
      <c r="B15" s="226"/>
      <c r="C15" s="398"/>
      <c r="D15" s="398"/>
      <c r="E15" s="398"/>
      <c r="F15" s="398"/>
      <c r="G15" s="398"/>
      <c r="H15" s="399"/>
      <c r="I15" s="34"/>
    </row>
    <row r="16" spans="1:9" ht="13.8" thickBot="1" x14ac:dyDescent="0.3">
      <c r="A16" s="34"/>
      <c r="B16" s="410" t="s">
        <v>120</v>
      </c>
      <c r="C16" s="411"/>
      <c r="D16" s="411"/>
      <c r="E16" s="411"/>
      <c r="F16" s="411"/>
      <c r="G16" s="411"/>
      <c r="H16" s="412"/>
      <c r="I16" s="34"/>
    </row>
    <row r="17" spans="1:9" ht="13.8" thickTop="1" x14ac:dyDescent="0.25">
      <c r="A17" s="34"/>
      <c r="B17" s="227"/>
      <c r="C17" s="64" t="s">
        <v>119</v>
      </c>
      <c r="D17" s="64" t="s">
        <v>109</v>
      </c>
      <c r="E17" s="64" t="s">
        <v>108</v>
      </c>
      <c r="F17" s="64" t="s">
        <v>110</v>
      </c>
      <c r="G17" s="65" t="s">
        <v>111</v>
      </c>
      <c r="H17" s="228" t="s">
        <v>213</v>
      </c>
      <c r="I17" s="34"/>
    </row>
    <row r="18" spans="1:9" x14ac:dyDescent="0.25">
      <c r="A18" s="34"/>
      <c r="B18" s="229" t="s">
        <v>121</v>
      </c>
      <c r="C18" s="16">
        <v>562</v>
      </c>
      <c r="D18" s="16">
        <v>661</v>
      </c>
      <c r="E18" s="16">
        <v>822</v>
      </c>
      <c r="F18" s="423">
        <v>1073</v>
      </c>
      <c r="G18" s="66">
        <v>1178</v>
      </c>
      <c r="H18" s="230">
        <v>1281</v>
      </c>
      <c r="I18" s="34"/>
    </row>
    <row r="19" spans="1:9" x14ac:dyDescent="0.25">
      <c r="A19" s="34"/>
      <c r="B19" s="231" t="s">
        <v>12</v>
      </c>
      <c r="C19" s="180"/>
      <c r="D19" s="180"/>
      <c r="E19" s="180"/>
      <c r="F19" s="180"/>
      <c r="G19" s="181"/>
      <c r="H19" s="232"/>
      <c r="I19" s="34"/>
    </row>
    <row r="20" spans="1:9" x14ac:dyDescent="0.25">
      <c r="A20" s="34"/>
      <c r="B20" s="233" t="s">
        <v>112</v>
      </c>
      <c r="C20" s="180"/>
      <c r="D20" s="180"/>
      <c r="E20" s="180"/>
      <c r="F20" s="180"/>
      <c r="G20" s="181"/>
      <c r="H20" s="232"/>
      <c r="I20" s="34"/>
    </row>
    <row r="21" spans="1:9" x14ac:dyDescent="0.25">
      <c r="A21" s="34"/>
      <c r="B21" s="233" t="s">
        <v>113</v>
      </c>
      <c r="C21" s="180"/>
      <c r="D21" s="180"/>
      <c r="E21" s="180"/>
      <c r="F21" s="180"/>
      <c r="G21" s="181"/>
      <c r="H21" s="232"/>
      <c r="I21" s="34"/>
    </row>
    <row r="22" spans="1:9" x14ac:dyDescent="0.25">
      <c r="A22" s="34"/>
      <c r="B22" s="233" t="s">
        <v>114</v>
      </c>
      <c r="C22" s="180"/>
      <c r="D22" s="180"/>
      <c r="E22" s="180"/>
      <c r="F22" s="180"/>
      <c r="G22" s="181"/>
      <c r="H22" s="232"/>
      <c r="I22" s="34"/>
    </row>
    <row r="23" spans="1:9" x14ac:dyDescent="0.25">
      <c r="A23" s="34"/>
      <c r="B23" s="233" t="s">
        <v>211</v>
      </c>
      <c r="C23" s="180"/>
      <c r="D23" s="180"/>
      <c r="E23" s="180"/>
      <c r="F23" s="180"/>
      <c r="G23" s="181"/>
      <c r="H23" s="232"/>
      <c r="I23" s="34"/>
    </row>
    <row r="24" spans="1:9" x14ac:dyDescent="0.25">
      <c r="A24" s="34"/>
      <c r="B24" s="233" t="s">
        <v>115</v>
      </c>
      <c r="C24" s="180"/>
      <c r="D24" s="180"/>
      <c r="E24" s="180"/>
      <c r="F24" s="180"/>
      <c r="G24" s="181"/>
      <c r="H24" s="232"/>
      <c r="I24" s="34"/>
    </row>
    <row r="25" spans="1:9" x14ac:dyDescent="0.25">
      <c r="A25" s="34"/>
      <c r="B25" s="233" t="s">
        <v>116</v>
      </c>
      <c r="C25" s="180"/>
      <c r="D25" s="180"/>
      <c r="E25" s="180"/>
      <c r="F25" s="180"/>
      <c r="G25" s="181"/>
      <c r="H25" s="232"/>
      <c r="I25" s="34"/>
    </row>
    <row r="26" spans="1:9" x14ac:dyDescent="0.25">
      <c r="A26" s="34"/>
      <c r="B26" s="233" t="s">
        <v>117</v>
      </c>
      <c r="C26" s="180"/>
      <c r="D26" s="180"/>
      <c r="E26" s="180"/>
      <c r="F26" s="180"/>
      <c r="G26" s="181"/>
      <c r="H26" s="232"/>
      <c r="I26" s="34"/>
    </row>
    <row r="27" spans="1:9" x14ac:dyDescent="0.25">
      <c r="A27" s="34"/>
      <c r="B27" s="234" t="s">
        <v>199</v>
      </c>
      <c r="C27" s="16">
        <f t="shared" ref="C27:H27" si="0">SUM(C19:C26)</f>
        <v>0</v>
      </c>
      <c r="D27" s="16">
        <f t="shared" si="0"/>
        <v>0</v>
      </c>
      <c r="E27" s="16">
        <f t="shared" si="0"/>
        <v>0</v>
      </c>
      <c r="F27" s="16">
        <f t="shared" si="0"/>
        <v>0</v>
      </c>
      <c r="G27" s="20">
        <f t="shared" si="0"/>
        <v>0</v>
      </c>
      <c r="H27" s="235">
        <f t="shared" si="0"/>
        <v>0</v>
      </c>
      <c r="I27" s="34"/>
    </row>
    <row r="28" spans="1:9" ht="13.8" thickBot="1" x14ac:dyDescent="0.3">
      <c r="A28" s="34"/>
      <c r="B28" s="236" t="s">
        <v>118</v>
      </c>
      <c r="C28" s="237">
        <f t="shared" ref="C28:H28" si="1">+C18-C27</f>
        <v>562</v>
      </c>
      <c r="D28" s="237">
        <f t="shared" si="1"/>
        <v>661</v>
      </c>
      <c r="E28" s="237">
        <f t="shared" si="1"/>
        <v>822</v>
      </c>
      <c r="F28" s="237">
        <f t="shared" si="1"/>
        <v>1073</v>
      </c>
      <c r="G28" s="238">
        <v>1178</v>
      </c>
      <c r="H28" s="239">
        <f t="shared" si="1"/>
        <v>1281</v>
      </c>
      <c r="I28" s="34"/>
    </row>
    <row r="29" spans="1:9" x14ac:dyDescent="0.25">
      <c r="A29" s="34"/>
      <c r="B29" s="240" t="s">
        <v>218</v>
      </c>
      <c r="C29" s="240"/>
      <c r="D29" s="240"/>
      <c r="E29" s="61"/>
      <c r="F29" s="61"/>
      <c r="G29" s="61"/>
      <c r="H29" s="61"/>
      <c r="I29" s="34"/>
    </row>
    <row r="30" spans="1:9" x14ac:dyDescent="0.25">
      <c r="A30" s="34"/>
      <c r="B30" s="240"/>
      <c r="C30" s="240"/>
      <c r="D30" s="240"/>
      <c r="E30" s="61"/>
      <c r="F30" s="61"/>
      <c r="G30" s="61"/>
      <c r="H30" s="61"/>
      <c r="I30" s="34"/>
    </row>
    <row r="31" spans="1:9" x14ac:dyDescent="0.25">
      <c r="A31" s="34"/>
      <c r="B31" s="240"/>
      <c r="C31" s="240"/>
      <c r="D31" s="240"/>
      <c r="E31" s="61"/>
      <c r="F31" s="61"/>
      <c r="G31" s="61"/>
      <c r="H31" s="61"/>
      <c r="I31" s="34"/>
    </row>
    <row r="32" spans="1:9" x14ac:dyDescent="0.25">
      <c r="A32" s="34"/>
      <c r="B32" s="240"/>
      <c r="C32" s="240"/>
      <c r="D32" s="240"/>
      <c r="E32" s="61"/>
      <c r="F32" s="61"/>
      <c r="G32" s="61"/>
      <c r="H32" s="61"/>
      <c r="I32" s="34"/>
    </row>
    <row r="33" spans="1:9" x14ac:dyDescent="0.25">
      <c r="A33" s="34"/>
      <c r="B33" s="240"/>
      <c r="C33" s="240"/>
      <c r="D33" s="240"/>
      <c r="E33" s="61"/>
      <c r="F33" s="61"/>
      <c r="G33" s="61"/>
      <c r="H33" s="61"/>
      <c r="I33" s="34"/>
    </row>
    <row r="34" spans="1:9" x14ac:dyDescent="0.25">
      <c r="A34" s="34"/>
      <c r="B34" s="240"/>
      <c r="C34" s="240"/>
      <c r="D34" s="240"/>
      <c r="E34" s="61"/>
      <c r="F34" s="61"/>
      <c r="G34" s="61"/>
      <c r="H34" s="61"/>
      <c r="I34" s="34"/>
    </row>
    <row r="35" spans="1:9" ht="22.05" customHeight="1" x14ac:dyDescent="0.4">
      <c r="A35" s="300" t="s">
        <v>264</v>
      </c>
      <c r="B35" s="240"/>
      <c r="C35" s="240"/>
      <c r="D35" s="240"/>
      <c r="E35" s="61"/>
      <c r="F35" s="61"/>
      <c r="G35" s="61"/>
      <c r="H35" s="61"/>
      <c r="I35" s="34"/>
    </row>
    <row r="36" spans="1:9" ht="41.55" customHeight="1" x14ac:dyDescent="0.25">
      <c r="A36" s="407" t="s">
        <v>272</v>
      </c>
      <c r="B36" s="407"/>
      <c r="C36" s="407"/>
      <c r="D36" s="407"/>
      <c r="E36" s="407"/>
      <c r="F36" s="407"/>
      <c r="G36" s="407"/>
      <c r="H36" s="407"/>
      <c r="I36" s="407"/>
    </row>
    <row r="37" spans="1:9" x14ac:dyDescent="0.25">
      <c r="A37" s="34"/>
      <c r="B37" s="240"/>
      <c r="C37" s="240"/>
      <c r="D37" s="240"/>
      <c r="E37" s="61"/>
      <c r="F37" s="61"/>
      <c r="G37" s="61"/>
      <c r="H37" s="61"/>
      <c r="I37" s="34"/>
    </row>
    <row r="38" spans="1:9" ht="12.45" customHeight="1" x14ac:dyDescent="0.25">
      <c r="A38" s="34"/>
      <c r="B38" s="34"/>
      <c r="C38" s="34"/>
      <c r="D38" s="34"/>
      <c r="E38" s="34"/>
      <c r="F38" s="34"/>
      <c r="G38" s="34"/>
      <c r="H38" s="34"/>
      <c r="I38" s="34"/>
    </row>
    <row r="39" spans="1:9" ht="12.45" customHeight="1" x14ac:dyDescent="0.25">
      <c r="A39" s="36"/>
      <c r="B39" s="34"/>
      <c r="C39" s="34"/>
      <c r="D39" s="400" t="s">
        <v>134</v>
      </c>
      <c r="E39" s="401"/>
      <c r="F39" s="34"/>
      <c r="G39" s="12">
        <f>SUM(E42:E47)</f>
        <v>0</v>
      </c>
      <c r="H39" s="34"/>
      <c r="I39" s="61"/>
    </row>
    <row r="40" spans="1:9" ht="15.6" x14ac:dyDescent="0.3">
      <c r="A40" s="37" t="s">
        <v>0</v>
      </c>
      <c r="B40" s="37"/>
      <c r="C40" s="34"/>
      <c r="D40" s="34"/>
      <c r="E40" s="38"/>
      <c r="F40" s="38"/>
      <c r="G40" s="38"/>
      <c r="H40" s="62"/>
      <c r="I40" s="34"/>
    </row>
    <row r="41" spans="1:9" ht="12.45" customHeight="1" x14ac:dyDescent="0.25">
      <c r="A41" s="39" t="s">
        <v>3</v>
      </c>
      <c r="B41" s="40"/>
      <c r="C41" s="40"/>
      <c r="D41" s="40"/>
      <c r="E41" s="41" t="s">
        <v>1</v>
      </c>
      <c r="F41" s="42" t="s">
        <v>84</v>
      </c>
      <c r="G41" s="299" t="s">
        <v>83</v>
      </c>
      <c r="H41" s="140" t="s">
        <v>273</v>
      </c>
      <c r="I41" s="34"/>
    </row>
    <row r="42" spans="1:9" ht="12.45" customHeight="1" x14ac:dyDescent="0.25">
      <c r="A42" s="39"/>
      <c r="B42" s="44" t="s">
        <v>257</v>
      </c>
      <c r="C42" s="40"/>
      <c r="D42" s="40"/>
      <c r="E42" s="180"/>
      <c r="F42" s="14">
        <f>+C28</f>
        <v>562</v>
      </c>
      <c r="G42" s="9">
        <f t="shared" ref="G42:G47" si="2">E42*F42*12</f>
        <v>0</v>
      </c>
      <c r="H42" s="180"/>
      <c r="I42" s="34"/>
    </row>
    <row r="43" spans="1:9" ht="12.45" customHeight="1" x14ac:dyDescent="0.25">
      <c r="A43" s="39"/>
      <c r="B43" s="44" t="s">
        <v>258</v>
      </c>
      <c r="C43" s="40"/>
      <c r="D43" s="40"/>
      <c r="E43" s="180"/>
      <c r="F43" s="14">
        <f>D28</f>
        <v>661</v>
      </c>
      <c r="G43" s="9">
        <f t="shared" si="2"/>
        <v>0</v>
      </c>
      <c r="H43" s="180"/>
      <c r="I43" s="34"/>
    </row>
    <row r="44" spans="1:9" ht="12.45" customHeight="1" x14ac:dyDescent="0.25">
      <c r="A44" s="39"/>
      <c r="B44" s="44" t="s">
        <v>259</v>
      </c>
      <c r="C44" s="40"/>
      <c r="D44" s="40"/>
      <c r="E44" s="180"/>
      <c r="F44" s="14">
        <f>E28</f>
        <v>822</v>
      </c>
      <c r="G44" s="9">
        <f t="shared" si="2"/>
        <v>0</v>
      </c>
      <c r="H44" s="180"/>
      <c r="I44" s="34"/>
    </row>
    <row r="45" spans="1:9" x14ac:dyDescent="0.25">
      <c r="A45" s="39"/>
      <c r="B45" s="44" t="s">
        <v>260</v>
      </c>
      <c r="C45" s="40"/>
      <c r="D45" s="40"/>
      <c r="E45" s="180"/>
      <c r="F45" s="14">
        <f>F28</f>
        <v>1073</v>
      </c>
      <c r="G45" s="9">
        <f t="shared" si="2"/>
        <v>0</v>
      </c>
      <c r="H45" s="180"/>
      <c r="I45" s="34"/>
    </row>
    <row r="46" spans="1:9" x14ac:dyDescent="0.25">
      <c r="A46" s="39"/>
      <c r="B46" s="44" t="s">
        <v>261</v>
      </c>
      <c r="C46" s="40"/>
      <c r="D46" s="40"/>
      <c r="E46" s="180"/>
      <c r="F46" s="14">
        <f>G28</f>
        <v>1178</v>
      </c>
      <c r="G46" s="9">
        <f t="shared" si="2"/>
        <v>0</v>
      </c>
      <c r="H46" s="180"/>
      <c r="I46" s="34"/>
    </row>
    <row r="47" spans="1:9" x14ac:dyDescent="0.25">
      <c r="A47" s="39"/>
      <c r="B47" s="44" t="s">
        <v>262</v>
      </c>
      <c r="C47" s="40"/>
      <c r="D47" s="40"/>
      <c r="E47" s="180"/>
      <c r="F47" s="14">
        <f>H28</f>
        <v>1281</v>
      </c>
      <c r="G47" s="9">
        <f t="shared" si="2"/>
        <v>0</v>
      </c>
      <c r="H47" s="180"/>
      <c r="I47" s="34"/>
    </row>
    <row r="48" spans="1:9" x14ac:dyDescent="0.25">
      <c r="A48" s="39"/>
      <c r="B48" s="40"/>
      <c r="C48" s="40" t="s">
        <v>104</v>
      </c>
      <c r="D48" s="40"/>
      <c r="E48" s="16">
        <f>SUM(E42:E47)</f>
        <v>0</v>
      </c>
      <c r="F48" s="15"/>
      <c r="G48" s="9"/>
      <c r="H48" s="43">
        <f>SUM(H42:H46)</f>
        <v>0</v>
      </c>
      <c r="I48" s="34"/>
    </row>
    <row r="49" spans="1:9" x14ac:dyDescent="0.25">
      <c r="A49" s="39"/>
      <c r="B49" s="46" t="s">
        <v>2</v>
      </c>
      <c r="C49" s="40"/>
      <c r="D49" s="40"/>
      <c r="E49" s="40"/>
      <c r="F49" s="40"/>
      <c r="G49" s="10">
        <f>SUM(G42:G47)</f>
        <v>0</v>
      </c>
      <c r="H49" s="34"/>
      <c r="I49" s="34"/>
    </row>
    <row r="50" spans="1:9" x14ac:dyDescent="0.25">
      <c r="A50" s="39" t="s">
        <v>4</v>
      </c>
      <c r="B50" s="40"/>
      <c r="C50" s="40"/>
      <c r="D50" s="40"/>
      <c r="E50" s="40"/>
      <c r="F50" s="40"/>
      <c r="G50" s="11"/>
      <c r="H50" s="34"/>
      <c r="I50" s="34"/>
    </row>
    <row r="51" spans="1:9" x14ac:dyDescent="0.25">
      <c r="A51" s="39"/>
      <c r="B51" s="40" t="s">
        <v>5</v>
      </c>
      <c r="C51" s="40"/>
      <c r="D51" s="40"/>
      <c r="E51" s="40"/>
      <c r="F51" s="179">
        <v>0.05</v>
      </c>
      <c r="G51" s="9">
        <f>-G49*F51</f>
        <v>0</v>
      </c>
      <c r="H51" s="34"/>
      <c r="I51" s="34"/>
    </row>
    <row r="52" spans="1:9" x14ac:dyDescent="0.25">
      <c r="A52" s="402" t="s">
        <v>193</v>
      </c>
      <c r="B52" s="403"/>
      <c r="C52" s="403"/>
      <c r="D52" s="403"/>
      <c r="E52" s="403"/>
      <c r="F52" s="404"/>
      <c r="G52" s="177"/>
      <c r="H52" s="34"/>
      <c r="I52" s="34"/>
    </row>
    <row r="53" spans="1:9" x14ac:dyDescent="0.25">
      <c r="A53" s="175" t="s">
        <v>267</v>
      </c>
      <c r="B53" s="176"/>
      <c r="C53" s="176"/>
      <c r="D53" s="176"/>
      <c r="E53" s="176"/>
      <c r="F53" s="176"/>
      <c r="G53" s="10">
        <f>SUM(G49:G52)</f>
        <v>0</v>
      </c>
      <c r="H53" s="34"/>
      <c r="I53" s="34"/>
    </row>
    <row r="54" spans="1:9" x14ac:dyDescent="0.25">
      <c r="A54" s="163"/>
      <c r="B54" s="61"/>
      <c r="C54" s="61"/>
      <c r="D54" s="61"/>
      <c r="E54" s="61"/>
      <c r="F54" s="61"/>
      <c r="G54" s="174"/>
      <c r="H54" s="34"/>
      <c r="I54" s="34"/>
    </row>
    <row r="55" spans="1:9" x14ac:dyDescent="0.25">
      <c r="A55" s="163"/>
      <c r="B55" s="163" t="s">
        <v>274</v>
      </c>
      <c r="C55" s="61"/>
      <c r="D55" s="61"/>
      <c r="E55" s="61"/>
      <c r="F55" s="61"/>
      <c r="G55" s="174"/>
      <c r="H55" s="34"/>
      <c r="I55" s="34"/>
    </row>
    <row r="56" spans="1:9" x14ac:dyDescent="0.25">
      <c r="A56" s="163"/>
      <c r="B56" s="61"/>
      <c r="C56" s="61"/>
      <c r="D56" s="61"/>
      <c r="E56" s="61"/>
      <c r="F56" s="61"/>
      <c r="G56" s="174"/>
      <c r="H56" s="34"/>
      <c r="I56" s="34"/>
    </row>
    <row r="57" spans="1:9" x14ac:dyDescent="0.25">
      <c r="A57" s="163"/>
      <c r="B57" s="405"/>
      <c r="C57" s="318"/>
      <c r="D57" s="318"/>
      <c r="E57" s="318"/>
      <c r="F57" s="318"/>
      <c r="G57" s="318"/>
      <c r="H57" s="318"/>
      <c r="I57" s="34"/>
    </row>
    <row r="58" spans="1:9" x14ac:dyDescent="0.25">
      <c r="A58" s="163"/>
      <c r="B58" s="395"/>
      <c r="C58" s="332"/>
      <c r="D58" s="332"/>
      <c r="E58" s="332"/>
      <c r="F58" s="332"/>
      <c r="G58" s="332"/>
      <c r="H58" s="332"/>
      <c r="I58" s="34"/>
    </row>
    <row r="59" spans="1:9" x14ac:dyDescent="0.25">
      <c r="A59" s="163"/>
      <c r="B59" s="295"/>
      <c r="C59" s="296"/>
      <c r="D59" s="296"/>
      <c r="E59" s="296"/>
      <c r="F59" s="296"/>
      <c r="G59" s="296"/>
      <c r="H59" s="296"/>
      <c r="I59" s="34"/>
    </row>
    <row r="60" spans="1:9" x14ac:dyDescent="0.25">
      <c r="A60" s="163"/>
      <c r="B60" s="295"/>
      <c r="C60" s="296"/>
      <c r="D60" s="296"/>
      <c r="E60" s="296"/>
      <c r="F60" s="296"/>
      <c r="G60" s="296"/>
      <c r="H60" s="296"/>
      <c r="I60" s="34"/>
    </row>
    <row r="61" spans="1:9" x14ac:dyDescent="0.25">
      <c r="A61" s="163"/>
      <c r="B61" s="295"/>
      <c r="C61" s="296"/>
      <c r="D61" s="296"/>
      <c r="E61" s="296"/>
      <c r="F61" s="296"/>
      <c r="G61" s="296"/>
      <c r="H61" s="296"/>
      <c r="I61" s="34"/>
    </row>
    <row r="62" spans="1:9" x14ac:dyDescent="0.25">
      <c r="A62" s="163"/>
      <c r="B62" s="295"/>
      <c r="C62" s="296"/>
      <c r="D62" s="296"/>
      <c r="E62" s="296"/>
      <c r="F62" s="296"/>
      <c r="G62" s="296"/>
      <c r="H62" s="296"/>
      <c r="I62" s="34"/>
    </row>
    <row r="63" spans="1:9" x14ac:dyDescent="0.25">
      <c r="A63" s="163"/>
      <c r="B63" s="295"/>
      <c r="C63" s="296"/>
      <c r="D63" s="296"/>
      <c r="E63" s="296"/>
      <c r="F63" s="296"/>
      <c r="G63" s="296"/>
      <c r="H63" s="296"/>
      <c r="I63" s="34"/>
    </row>
    <row r="64" spans="1:9" x14ac:dyDescent="0.25">
      <c r="A64" s="163"/>
      <c r="B64" s="295"/>
      <c r="C64" s="296"/>
      <c r="D64" s="296"/>
      <c r="E64" s="296"/>
      <c r="F64" s="296"/>
      <c r="G64" s="296"/>
      <c r="H64" s="296"/>
      <c r="I64" s="34"/>
    </row>
    <row r="65" spans="1:9" x14ac:dyDescent="0.25">
      <c r="A65" s="163"/>
      <c r="B65" s="295"/>
      <c r="C65" s="296"/>
      <c r="D65" s="296"/>
      <c r="E65" s="296"/>
      <c r="F65" s="296"/>
      <c r="G65" s="296"/>
      <c r="H65" s="296"/>
      <c r="I65" s="34"/>
    </row>
    <row r="66" spans="1:9" x14ac:dyDescent="0.25">
      <c r="A66" s="163"/>
      <c r="B66" s="295"/>
      <c r="C66" s="296"/>
      <c r="D66" s="296"/>
      <c r="E66" s="296"/>
      <c r="F66" s="296"/>
      <c r="G66" s="296"/>
      <c r="H66" s="296"/>
      <c r="I66" s="34"/>
    </row>
    <row r="67" spans="1:9" x14ac:dyDescent="0.25">
      <c r="A67" s="163"/>
      <c r="B67" s="295"/>
      <c r="C67" s="296"/>
      <c r="D67" s="296"/>
      <c r="E67" s="296"/>
      <c r="F67" s="296"/>
      <c r="G67" s="296"/>
      <c r="H67" s="296"/>
      <c r="I67" s="34"/>
    </row>
    <row r="68" spans="1:9" x14ac:dyDescent="0.25">
      <c r="A68" s="163"/>
      <c r="B68" s="295"/>
      <c r="C68" s="296"/>
      <c r="D68" s="296"/>
      <c r="E68" s="296"/>
      <c r="F68" s="296"/>
      <c r="G68" s="296"/>
      <c r="H68" s="296"/>
      <c r="I68" s="34"/>
    </row>
    <row r="69" spans="1:9" x14ac:dyDescent="0.25">
      <c r="A69" s="163"/>
      <c r="B69" s="295"/>
      <c r="C69" s="296"/>
      <c r="D69" s="296"/>
      <c r="E69" s="296"/>
      <c r="F69" s="296"/>
      <c r="G69" s="296"/>
      <c r="H69" s="296"/>
      <c r="I69" s="34"/>
    </row>
    <row r="70" spans="1:9" x14ac:dyDescent="0.25">
      <c r="A70" s="163"/>
      <c r="B70" s="295"/>
      <c r="C70" s="296"/>
      <c r="D70" s="296"/>
      <c r="E70" s="296"/>
      <c r="F70" s="296"/>
      <c r="G70" s="296"/>
      <c r="H70" s="296"/>
      <c r="I70" s="34"/>
    </row>
    <row r="71" spans="1:9" x14ac:dyDescent="0.25">
      <c r="A71" s="163"/>
      <c r="B71" s="295"/>
      <c r="C71" s="296"/>
      <c r="D71" s="296"/>
      <c r="E71" s="296"/>
      <c r="F71" s="296"/>
      <c r="G71" s="296"/>
      <c r="H71" s="296"/>
      <c r="I71" s="34"/>
    </row>
    <row r="72" spans="1:9" ht="21" x14ac:dyDescent="0.4">
      <c r="A72" s="300" t="s">
        <v>270</v>
      </c>
      <c r="B72" s="295"/>
      <c r="C72" s="296"/>
      <c r="D72" s="296"/>
      <c r="E72" s="296"/>
      <c r="F72" s="296"/>
      <c r="G72" s="296"/>
      <c r="H72" s="296"/>
      <c r="I72" s="34"/>
    </row>
    <row r="73" spans="1:9" x14ac:dyDescent="0.25">
      <c r="A73" s="163"/>
      <c r="B73" s="295"/>
      <c r="C73" s="296"/>
      <c r="D73" s="296"/>
      <c r="E73" s="296"/>
      <c r="F73" s="296"/>
      <c r="G73" s="296"/>
      <c r="H73" s="296"/>
      <c r="I73" s="34"/>
    </row>
    <row r="74" spans="1:9" ht="100.5" customHeight="1" x14ac:dyDescent="0.25">
      <c r="A74" s="391" t="s">
        <v>268</v>
      </c>
      <c r="B74" s="391"/>
      <c r="C74" s="391"/>
      <c r="D74" s="391"/>
      <c r="E74" s="391"/>
      <c r="F74" s="391"/>
      <c r="G74" s="391"/>
      <c r="H74" s="391"/>
      <c r="I74" s="392"/>
    </row>
    <row r="75" spans="1:9" x14ac:dyDescent="0.25">
      <c r="A75" s="394"/>
      <c r="B75" s="394"/>
      <c r="C75" s="394"/>
      <c r="D75" s="394"/>
      <c r="E75" s="394"/>
      <c r="F75" s="394"/>
      <c r="G75" s="394"/>
      <c r="H75" s="394"/>
      <c r="I75" s="394"/>
    </row>
    <row r="76" spans="1:9" ht="15.6" x14ac:dyDescent="0.3">
      <c r="A76" s="37" t="s">
        <v>6</v>
      </c>
      <c r="B76" s="35"/>
      <c r="C76" s="34"/>
      <c r="D76" s="34"/>
      <c r="E76" s="34"/>
      <c r="F76" s="34"/>
      <c r="G76" s="34"/>
      <c r="H76" s="34"/>
    </row>
    <row r="77" spans="1:9" x14ac:dyDescent="0.25">
      <c r="A77" s="49" t="s">
        <v>7</v>
      </c>
      <c r="B77" s="40"/>
      <c r="C77" s="40"/>
      <c r="D77" s="40"/>
      <c r="E77" s="40"/>
      <c r="F77" s="40"/>
      <c r="G77" s="41" t="s">
        <v>14</v>
      </c>
      <c r="H77" s="41" t="s">
        <v>105</v>
      </c>
    </row>
    <row r="78" spans="1:9" x14ac:dyDescent="0.25">
      <c r="A78" s="39"/>
      <c r="B78" s="40" t="s">
        <v>8</v>
      </c>
      <c r="C78" s="40"/>
      <c r="D78" s="40"/>
      <c r="E78" s="40"/>
      <c r="F78" s="45"/>
      <c r="G78" s="183"/>
      <c r="H78" s="18" t="e">
        <f t="shared" ref="H78:H84" si="3">G78/E$48</f>
        <v>#DIV/0!</v>
      </c>
    </row>
    <row r="79" spans="1:9" x14ac:dyDescent="0.25">
      <c r="A79" s="39"/>
      <c r="B79" s="44" t="s">
        <v>171</v>
      </c>
      <c r="C79" s="40"/>
      <c r="D79" s="40"/>
      <c r="E79" s="40"/>
      <c r="F79" s="51"/>
      <c r="G79" s="183"/>
      <c r="H79" s="18" t="e">
        <f t="shared" si="3"/>
        <v>#DIV/0!</v>
      </c>
    </row>
    <row r="80" spans="1:9" x14ac:dyDescent="0.25">
      <c r="A80" s="39"/>
      <c r="B80" s="40" t="s">
        <v>9</v>
      </c>
      <c r="C80" s="40"/>
      <c r="D80" s="40"/>
      <c r="E80" s="40"/>
      <c r="F80" s="51"/>
      <c r="G80" s="183"/>
      <c r="H80" s="18" t="e">
        <f t="shared" si="3"/>
        <v>#DIV/0!</v>
      </c>
    </row>
    <row r="81" spans="1:9" x14ac:dyDescent="0.25">
      <c r="A81" s="39"/>
      <c r="B81" s="40" t="s">
        <v>10</v>
      </c>
      <c r="C81" s="40"/>
      <c r="D81" s="40"/>
      <c r="E81" s="40"/>
      <c r="F81" s="51"/>
      <c r="G81" s="183"/>
      <c r="H81" s="18" t="e">
        <f t="shared" si="3"/>
        <v>#DIV/0!</v>
      </c>
    </row>
    <row r="82" spans="1:9" x14ac:dyDescent="0.25">
      <c r="A82" s="39"/>
      <c r="B82" s="40" t="s">
        <v>11</v>
      </c>
      <c r="C82" s="40"/>
      <c r="D82" s="40"/>
      <c r="E82" s="40"/>
      <c r="F82" s="51"/>
      <c r="G82" s="183"/>
      <c r="H82" s="18" t="e">
        <f t="shared" si="3"/>
        <v>#DIV/0!</v>
      </c>
    </row>
    <row r="83" spans="1:9" x14ac:dyDescent="0.25">
      <c r="A83" s="39"/>
      <c r="B83" s="40" t="s">
        <v>12</v>
      </c>
      <c r="C83" s="40"/>
      <c r="D83" s="40"/>
      <c r="E83" s="40"/>
      <c r="F83" s="51"/>
      <c r="G83" s="183"/>
      <c r="H83" s="18" t="e">
        <f t="shared" si="3"/>
        <v>#DIV/0!</v>
      </c>
    </row>
    <row r="84" spans="1:9" x14ac:dyDescent="0.25">
      <c r="A84" s="39"/>
      <c r="B84" s="46" t="s">
        <v>13</v>
      </c>
      <c r="C84" s="40"/>
      <c r="D84" s="40"/>
      <c r="E84" s="40"/>
      <c r="F84" s="51"/>
      <c r="G84" s="17">
        <f>SUM(G78:G83)</f>
        <v>0</v>
      </c>
      <c r="H84" s="18" t="e">
        <f t="shared" si="3"/>
        <v>#DIV/0!</v>
      </c>
    </row>
    <row r="85" spans="1:9" x14ac:dyDescent="0.25">
      <c r="A85" s="49" t="s">
        <v>15</v>
      </c>
      <c r="B85" s="40"/>
      <c r="C85" s="40"/>
      <c r="D85" s="40"/>
      <c r="E85" s="40"/>
      <c r="F85" s="45"/>
      <c r="G85" s="45"/>
      <c r="H85" s="50"/>
    </row>
    <row r="86" spans="1:9" x14ac:dyDescent="0.25">
      <c r="A86" s="39"/>
      <c r="B86" s="40" t="s">
        <v>106</v>
      </c>
      <c r="C86" s="40"/>
      <c r="D86" s="40"/>
      <c r="E86" s="40"/>
      <c r="F86" s="45"/>
      <c r="G86" s="183"/>
      <c r="H86" s="18" t="e">
        <f t="shared" ref="H86:H93" si="4">G86/E$48</f>
        <v>#DIV/0!</v>
      </c>
    </row>
    <row r="87" spans="1:9" x14ac:dyDescent="0.25">
      <c r="A87" s="39"/>
      <c r="B87" s="40" t="s">
        <v>17</v>
      </c>
      <c r="C87" s="40"/>
      <c r="D87" s="40"/>
      <c r="E87" s="40"/>
      <c r="F87" s="34"/>
      <c r="G87" s="183"/>
      <c r="H87" s="18" t="e">
        <f t="shared" si="4"/>
        <v>#DIV/0!</v>
      </c>
    </row>
    <row r="88" spans="1:9" x14ac:dyDescent="0.25">
      <c r="A88" s="39"/>
      <c r="B88" s="40" t="s">
        <v>16</v>
      </c>
      <c r="C88" s="40"/>
      <c r="D88" s="40"/>
      <c r="E88" s="40"/>
      <c r="F88" s="45"/>
      <c r="G88" s="183"/>
      <c r="H88" s="18" t="e">
        <f t="shared" si="4"/>
        <v>#DIV/0!</v>
      </c>
    </row>
    <row r="89" spans="1:9" x14ac:dyDescent="0.25">
      <c r="A89" s="39"/>
      <c r="B89" s="40" t="s">
        <v>18</v>
      </c>
      <c r="C89" s="40"/>
      <c r="D89" s="40"/>
      <c r="E89" s="40"/>
      <c r="F89" s="45"/>
      <c r="G89" s="184"/>
      <c r="H89" s="18" t="e">
        <f t="shared" si="4"/>
        <v>#DIV/0!</v>
      </c>
    </row>
    <row r="90" spans="1:9" x14ac:dyDescent="0.25">
      <c r="A90" s="39"/>
      <c r="B90" s="40"/>
      <c r="C90" s="40"/>
      <c r="D90" s="40"/>
      <c r="E90" s="40"/>
      <c r="F90" s="45"/>
      <c r="G90" s="183"/>
      <c r="H90" s="18" t="e">
        <f t="shared" si="4"/>
        <v>#DIV/0!</v>
      </c>
    </row>
    <row r="91" spans="1:9" x14ac:dyDescent="0.25">
      <c r="A91" s="39"/>
      <c r="B91" s="52"/>
      <c r="C91" s="40"/>
      <c r="D91" s="40"/>
      <c r="E91" s="40"/>
      <c r="F91" s="45"/>
      <c r="G91" s="183"/>
      <c r="H91" s="18" t="e">
        <f t="shared" si="4"/>
        <v>#DIV/0!</v>
      </c>
    </row>
    <row r="92" spans="1:9" x14ac:dyDescent="0.25">
      <c r="A92" s="39"/>
      <c r="B92" s="40"/>
      <c r="C92" s="40"/>
      <c r="D92" s="40"/>
      <c r="E92" s="40"/>
      <c r="F92" s="45"/>
      <c r="G92" s="183"/>
      <c r="H92" s="18" t="e">
        <f t="shared" si="4"/>
        <v>#DIV/0!</v>
      </c>
    </row>
    <row r="93" spans="1:9" x14ac:dyDescent="0.25">
      <c r="A93" s="39"/>
      <c r="B93" s="46" t="s">
        <v>19</v>
      </c>
      <c r="C93" s="40"/>
      <c r="D93" s="40"/>
      <c r="E93" s="40"/>
      <c r="F93" s="45"/>
      <c r="G93" s="17">
        <f>SUM(G86:G92)</f>
        <v>0</v>
      </c>
      <c r="H93" s="18" t="e">
        <f t="shared" si="4"/>
        <v>#DIV/0!</v>
      </c>
    </row>
    <row r="94" spans="1:9" x14ac:dyDescent="0.25">
      <c r="A94" s="49" t="s">
        <v>20</v>
      </c>
      <c r="B94" s="40"/>
      <c r="C94" s="40"/>
      <c r="D94" s="40"/>
      <c r="E94" s="40"/>
      <c r="F94" s="45"/>
      <c r="G94" s="45"/>
      <c r="H94" s="50"/>
      <c r="I94" s="219"/>
    </row>
    <row r="95" spans="1:9" x14ac:dyDescent="0.25">
      <c r="A95" s="39"/>
      <c r="B95" s="44" t="s">
        <v>215</v>
      </c>
      <c r="C95" s="40"/>
      <c r="D95" s="40"/>
      <c r="E95" s="40"/>
      <c r="F95" s="45"/>
      <c r="G95" s="183"/>
      <c r="H95" s="18" t="e">
        <f t="shared" ref="H95:H103" si="5">G95/E$48</f>
        <v>#DIV/0!</v>
      </c>
    </row>
    <row r="96" spans="1:9" x14ac:dyDescent="0.25">
      <c r="A96" s="39"/>
      <c r="B96" s="40" t="s">
        <v>24</v>
      </c>
      <c r="C96" s="40"/>
      <c r="D96" s="40"/>
      <c r="E96" s="40"/>
      <c r="F96" s="45"/>
      <c r="G96" s="183"/>
      <c r="H96" s="18" t="e">
        <f t="shared" si="5"/>
        <v>#DIV/0!</v>
      </c>
    </row>
    <row r="97" spans="1:9" x14ac:dyDescent="0.25">
      <c r="A97" s="39"/>
      <c r="B97" s="40" t="s">
        <v>21</v>
      </c>
      <c r="C97" s="40"/>
      <c r="D97" s="40"/>
      <c r="E97" s="40"/>
      <c r="F97" s="45"/>
      <c r="G97" s="183"/>
      <c r="H97" s="18" t="e">
        <f t="shared" si="5"/>
        <v>#DIV/0!</v>
      </c>
    </row>
    <row r="98" spans="1:9" x14ac:dyDescent="0.25">
      <c r="A98" s="39"/>
      <c r="B98" s="40" t="s">
        <v>22</v>
      </c>
      <c r="C98" s="40"/>
      <c r="D98" s="40"/>
      <c r="E98" s="40"/>
      <c r="F98" s="45"/>
      <c r="G98" s="183"/>
      <c r="H98" s="18" t="e">
        <f t="shared" si="5"/>
        <v>#DIV/0!</v>
      </c>
    </row>
    <row r="99" spans="1:9" x14ac:dyDescent="0.25">
      <c r="A99" s="39"/>
      <c r="B99" s="40" t="s">
        <v>23</v>
      </c>
      <c r="C99" s="40"/>
      <c r="D99" s="40"/>
      <c r="E99" s="40"/>
      <c r="F99" s="45"/>
      <c r="G99" s="183"/>
      <c r="H99" s="18" t="e">
        <f t="shared" si="5"/>
        <v>#DIV/0!</v>
      </c>
    </row>
    <row r="100" spans="1:9" x14ac:dyDescent="0.25">
      <c r="A100" s="39"/>
      <c r="C100" s="40"/>
      <c r="D100" s="40"/>
      <c r="E100" s="40"/>
      <c r="F100" s="45"/>
      <c r="G100" s="183"/>
      <c r="H100" s="18" t="e">
        <f t="shared" si="5"/>
        <v>#DIV/0!</v>
      </c>
    </row>
    <row r="101" spans="1:9" x14ac:dyDescent="0.25">
      <c r="A101" s="39"/>
      <c r="B101" s="40"/>
      <c r="C101" s="40"/>
      <c r="D101" s="40"/>
      <c r="E101" s="40"/>
      <c r="F101" s="45"/>
      <c r="G101" s="183"/>
      <c r="H101" s="18" t="e">
        <f t="shared" si="5"/>
        <v>#DIV/0!</v>
      </c>
    </row>
    <row r="102" spans="1:9" x14ac:dyDescent="0.25">
      <c r="A102" s="39"/>
      <c r="B102" s="40"/>
      <c r="C102" s="40"/>
      <c r="D102" s="40"/>
      <c r="E102" s="40"/>
      <c r="F102" s="45"/>
      <c r="G102" s="183"/>
      <c r="H102" s="18" t="e">
        <f t="shared" si="5"/>
        <v>#DIV/0!</v>
      </c>
    </row>
    <row r="103" spans="1:9" x14ac:dyDescent="0.25">
      <c r="A103" s="39"/>
      <c r="B103" s="46" t="s">
        <v>25</v>
      </c>
      <c r="C103" s="40"/>
      <c r="D103" s="40"/>
      <c r="E103" s="40"/>
      <c r="F103" s="45"/>
      <c r="G103" s="17">
        <f>SUM(G95:G102)</f>
        <v>0</v>
      </c>
      <c r="H103" s="18" t="e">
        <f t="shared" si="5"/>
        <v>#DIV/0!</v>
      </c>
    </row>
    <row r="104" spans="1:9" x14ac:dyDescent="0.25">
      <c r="A104" s="49" t="s">
        <v>26</v>
      </c>
      <c r="B104" s="40"/>
      <c r="C104" s="40"/>
      <c r="D104" s="40"/>
      <c r="E104" s="40"/>
      <c r="F104" s="45"/>
      <c r="G104" s="45"/>
      <c r="H104" s="50"/>
    </row>
    <row r="105" spans="1:9" x14ac:dyDescent="0.25">
      <c r="A105" s="39"/>
      <c r="B105" s="52" t="s">
        <v>95</v>
      </c>
      <c r="C105" s="40"/>
      <c r="D105" s="40"/>
      <c r="E105" s="40"/>
      <c r="F105" s="45"/>
      <c r="G105" s="183"/>
      <c r="H105" s="18" t="e">
        <f t="shared" ref="H105:H112" si="6">G105/E$48</f>
        <v>#DIV/0!</v>
      </c>
    </row>
    <row r="106" spans="1:9" x14ac:dyDescent="0.25">
      <c r="A106" s="39"/>
      <c r="B106" s="40" t="s">
        <v>27</v>
      </c>
      <c r="C106" s="40"/>
      <c r="D106" s="40"/>
      <c r="E106" s="40"/>
      <c r="F106" s="45"/>
      <c r="G106" s="183"/>
      <c r="H106" s="18" t="e">
        <f t="shared" si="6"/>
        <v>#DIV/0!</v>
      </c>
      <c r="I106" s="1"/>
    </row>
    <row r="107" spans="1:9" x14ac:dyDescent="0.25">
      <c r="A107" s="39"/>
      <c r="B107" s="40" t="s">
        <v>28</v>
      </c>
      <c r="C107" s="40"/>
      <c r="D107" s="40"/>
      <c r="E107" s="40"/>
      <c r="F107" s="45"/>
      <c r="G107" s="183"/>
      <c r="H107" s="18" t="e">
        <f t="shared" si="6"/>
        <v>#DIV/0!</v>
      </c>
    </row>
    <row r="108" spans="1:9" x14ac:dyDescent="0.25">
      <c r="A108" s="39"/>
      <c r="B108" s="46" t="s">
        <v>216</v>
      </c>
      <c r="C108" s="40"/>
      <c r="D108" s="40"/>
      <c r="E108" s="40"/>
      <c r="F108" s="45"/>
      <c r="G108" s="17">
        <f>SUM(G105:G107)</f>
        <v>0</v>
      </c>
      <c r="H108" s="18" t="e">
        <f t="shared" si="6"/>
        <v>#DIV/0!</v>
      </c>
    </row>
    <row r="109" spans="1:9" x14ac:dyDescent="0.25">
      <c r="A109" s="47" t="s">
        <v>31</v>
      </c>
      <c r="B109" s="53"/>
      <c r="C109" s="40"/>
      <c r="D109" s="40"/>
      <c r="E109" s="40"/>
      <c r="F109" s="45"/>
      <c r="G109" s="17">
        <f>SUM(G84,G93,G103,G108)</f>
        <v>0</v>
      </c>
      <c r="H109" s="18" t="e">
        <f t="shared" si="6"/>
        <v>#DIV/0!</v>
      </c>
    </row>
    <row r="110" spans="1:9" x14ac:dyDescent="0.25">
      <c r="A110" s="35"/>
      <c r="B110" s="35"/>
      <c r="C110" s="34"/>
      <c r="D110" s="34"/>
      <c r="E110" s="34"/>
      <c r="F110" s="48"/>
      <c r="G110" s="54"/>
      <c r="H110" s="55"/>
    </row>
    <row r="111" spans="1:9" x14ac:dyDescent="0.25">
      <c r="A111" s="34"/>
      <c r="B111" s="34"/>
      <c r="C111" s="34"/>
      <c r="D111" s="34"/>
      <c r="E111" s="34"/>
      <c r="F111" s="48"/>
      <c r="G111" s="48"/>
      <c r="H111" s="56"/>
    </row>
    <row r="112" spans="1:9" x14ac:dyDescent="0.25">
      <c r="A112" s="47" t="s">
        <v>87</v>
      </c>
      <c r="B112" s="53"/>
      <c r="C112" s="44"/>
      <c r="D112" s="44"/>
      <c r="E112" s="44"/>
      <c r="F112" s="185"/>
      <c r="G112" s="17">
        <f>G53-G109</f>
        <v>0</v>
      </c>
      <c r="H112" s="18" t="e">
        <f t="shared" si="6"/>
        <v>#DIV/0!</v>
      </c>
    </row>
    <row r="113" spans="1:9" x14ac:dyDescent="0.25">
      <c r="A113" s="35"/>
      <c r="B113" s="35"/>
      <c r="C113" s="34"/>
      <c r="D113" s="34"/>
      <c r="E113" s="34"/>
      <c r="F113" s="48"/>
      <c r="G113" s="54"/>
      <c r="H113" s="55"/>
    </row>
    <row r="114" spans="1:9" x14ac:dyDescent="0.25">
      <c r="A114" s="34"/>
      <c r="B114" s="34"/>
      <c r="C114" s="34"/>
      <c r="D114" s="34"/>
      <c r="E114" s="34"/>
      <c r="F114" s="48"/>
      <c r="G114" s="48"/>
      <c r="H114" s="55"/>
    </row>
    <row r="115" spans="1:9" ht="15.6" x14ac:dyDescent="0.3">
      <c r="A115" s="37" t="s">
        <v>148</v>
      </c>
      <c r="B115" s="35"/>
      <c r="C115" s="34"/>
      <c r="D115" s="34"/>
      <c r="E115" s="34"/>
      <c r="F115" s="34"/>
      <c r="G115" s="34"/>
      <c r="H115" s="56"/>
    </row>
    <row r="116" spans="1:9" ht="15.6" x14ac:dyDescent="0.3">
      <c r="A116" s="57"/>
      <c r="B116" s="53"/>
      <c r="C116" s="40"/>
      <c r="D116" s="40"/>
      <c r="E116" s="40"/>
      <c r="F116" s="58" t="s">
        <v>33</v>
      </c>
      <c r="G116" s="59" t="s">
        <v>14</v>
      </c>
      <c r="H116" s="60"/>
    </row>
    <row r="117" spans="1:9" x14ac:dyDescent="0.25">
      <c r="A117" s="39" t="s">
        <v>32</v>
      </c>
      <c r="B117" s="40"/>
      <c r="C117" s="40"/>
      <c r="D117" s="40"/>
      <c r="E117" s="40"/>
      <c r="F117" s="177">
        <v>500</v>
      </c>
      <c r="G117" s="14">
        <f>F117*G39</f>
        <v>0</v>
      </c>
      <c r="H117" s="18" t="e">
        <f>G117/E$48</f>
        <v>#DIV/0!</v>
      </c>
    </row>
    <row r="118" spans="1:9" x14ac:dyDescent="0.25">
      <c r="A118" s="39" t="s">
        <v>34</v>
      </c>
      <c r="B118" s="40"/>
      <c r="C118" s="40"/>
      <c r="D118" s="40"/>
      <c r="E118" s="40"/>
      <c r="F118" s="177"/>
      <c r="G118" s="14">
        <f>F118*G39</f>
        <v>0</v>
      </c>
      <c r="H118" s="18" t="e">
        <f>G118/E$48</f>
        <v>#DIV/0!</v>
      </c>
    </row>
    <row r="119" spans="1:9" x14ac:dyDescent="0.25">
      <c r="A119" s="111" t="s">
        <v>200</v>
      </c>
      <c r="B119" s="40"/>
      <c r="C119" s="40"/>
      <c r="D119" s="40"/>
      <c r="E119" s="40"/>
      <c r="F119" s="45"/>
      <c r="G119" s="152">
        <f>G112-G117-G118</f>
        <v>0</v>
      </c>
      <c r="H119" s="153" t="e">
        <f>G119/E$48</f>
        <v>#DIV/0!</v>
      </c>
    </row>
    <row r="120" spans="1:9" x14ac:dyDescent="0.25">
      <c r="A120" s="111" t="s">
        <v>181</v>
      </c>
      <c r="B120" s="40"/>
      <c r="C120" s="40"/>
      <c r="D120" s="40"/>
      <c r="E120" s="40"/>
      <c r="F120" s="40"/>
      <c r="G120" s="156"/>
      <c r="H120" s="18" t="e">
        <f>G120/E$48</f>
        <v>#DIV/0!</v>
      </c>
    </row>
    <row r="121" spans="1:9" x14ac:dyDescent="0.25">
      <c r="A121" s="47" t="s">
        <v>197</v>
      </c>
      <c r="B121" s="53"/>
      <c r="C121" s="40"/>
      <c r="D121" s="40"/>
      <c r="E121" s="40"/>
      <c r="F121" s="40"/>
      <c r="G121" s="155">
        <f>G119-G120</f>
        <v>0</v>
      </c>
      <c r="H121" s="154" t="e">
        <f>G121/E$48</f>
        <v>#DIV/0!</v>
      </c>
      <c r="I121" s="150"/>
    </row>
    <row r="122" spans="1:9" x14ac:dyDescent="0.25">
      <c r="A122" s="34"/>
      <c r="B122" s="34"/>
      <c r="C122" s="34"/>
      <c r="D122" s="34"/>
      <c r="E122" s="34"/>
      <c r="F122" s="148"/>
      <c r="G122" s="149"/>
      <c r="H122" s="396"/>
      <c r="I122" s="397"/>
    </row>
    <row r="123" spans="1:9" x14ac:dyDescent="0.25">
      <c r="A123" s="34"/>
      <c r="B123" s="34"/>
      <c r="C123" s="34"/>
      <c r="D123" s="34"/>
      <c r="E123" s="34"/>
      <c r="F123" s="34"/>
      <c r="G123" s="110"/>
      <c r="H123" s="146"/>
      <c r="I123" s="146"/>
    </row>
    <row r="124" spans="1:9" x14ac:dyDescent="0.25">
      <c r="A124" s="34"/>
      <c r="B124" s="34"/>
      <c r="C124" s="34"/>
      <c r="D124" s="34"/>
      <c r="E124" s="34"/>
      <c r="F124" s="34"/>
      <c r="G124" s="110"/>
      <c r="H124" s="146"/>
      <c r="I124" s="146"/>
    </row>
    <row r="125" spans="1:9" ht="15.6" x14ac:dyDescent="0.3">
      <c r="A125" s="147"/>
      <c r="B125" s="393" t="s">
        <v>269</v>
      </c>
      <c r="C125" s="393"/>
      <c r="D125" s="393"/>
      <c r="E125" s="393"/>
      <c r="F125" s="393"/>
      <c r="G125" s="393"/>
      <c r="H125" s="392"/>
      <c r="I125" s="392"/>
    </row>
    <row r="126" spans="1:9" ht="15.6" x14ac:dyDescent="0.3">
      <c r="A126" s="130" t="s">
        <v>191</v>
      </c>
      <c r="B126" s="131"/>
      <c r="C126" s="12"/>
      <c r="D126" s="12"/>
      <c r="E126" s="12"/>
      <c r="F126" s="12"/>
      <c r="G126" s="12"/>
      <c r="H126" s="23"/>
      <c r="I126" s="12"/>
    </row>
    <row r="127" spans="1:9" x14ac:dyDescent="0.25">
      <c r="A127" s="132" t="s">
        <v>102</v>
      </c>
      <c r="B127" s="133"/>
      <c r="C127" s="133"/>
      <c r="D127" s="133"/>
      <c r="E127" s="133"/>
      <c r="F127" s="133"/>
      <c r="G127" s="16">
        <v>1.2</v>
      </c>
      <c r="H127" s="23"/>
      <c r="I127" s="12"/>
    </row>
    <row r="128" spans="1:9" x14ac:dyDescent="0.25">
      <c r="A128" s="134" t="s">
        <v>35</v>
      </c>
      <c r="B128" s="133"/>
      <c r="C128" s="133"/>
      <c r="D128" s="133"/>
      <c r="E128" s="133"/>
      <c r="F128" s="133"/>
      <c r="G128" s="16">
        <v>20</v>
      </c>
      <c r="H128" s="23"/>
      <c r="I128" s="12"/>
    </row>
    <row r="129" spans="1:9" x14ac:dyDescent="0.25">
      <c r="A129" s="134" t="s">
        <v>36</v>
      </c>
      <c r="B129" s="133"/>
      <c r="C129" s="133"/>
      <c r="D129" s="133"/>
      <c r="E129" s="133"/>
      <c r="F129" s="133"/>
      <c r="G129" s="135">
        <v>0.05</v>
      </c>
      <c r="H129" s="23"/>
      <c r="I129" s="12"/>
    </row>
    <row r="130" spans="1:9" x14ac:dyDescent="0.25">
      <c r="A130" s="12"/>
      <c r="B130" s="12"/>
      <c r="C130" s="12"/>
      <c r="D130" s="12"/>
      <c r="E130" s="12"/>
      <c r="F130" s="12"/>
      <c r="G130" s="136"/>
      <c r="H130" s="23"/>
      <c r="I130" s="12"/>
    </row>
    <row r="131" spans="1:9" x14ac:dyDescent="0.25">
      <c r="A131" s="12"/>
      <c r="B131" s="12"/>
      <c r="C131" s="12"/>
      <c r="D131" s="12"/>
      <c r="E131" s="12"/>
      <c r="F131" s="12"/>
      <c r="G131" s="12"/>
      <c r="H131" s="169" t="s">
        <v>33</v>
      </c>
      <c r="I131" s="12"/>
    </row>
    <row r="132" spans="1:9" x14ac:dyDescent="0.25">
      <c r="A132" s="171" t="s">
        <v>190</v>
      </c>
      <c r="B132" s="172"/>
      <c r="C132" s="23"/>
      <c r="D132" s="23"/>
      <c r="E132" s="23"/>
      <c r="F132" s="23"/>
      <c r="G132" s="170">
        <f>-PV((G129/12),G128*12,(G119/G127/12))</f>
        <v>0</v>
      </c>
      <c r="H132" s="18" t="e">
        <f>G132/E$48</f>
        <v>#DIV/0!</v>
      </c>
      <c r="I132" s="8"/>
    </row>
    <row r="133" spans="1:9" x14ac:dyDescent="0.25">
      <c r="A133" s="12" t="s">
        <v>179</v>
      </c>
      <c r="B133" s="137"/>
      <c r="C133" s="12"/>
      <c r="D133" s="12"/>
      <c r="E133" s="12"/>
      <c r="F133" s="12"/>
      <c r="G133" s="173">
        <f>-PMT(G129/12,G128*12,G132)*12</f>
        <v>0</v>
      </c>
      <c r="H133" s="18" t="e">
        <f>G133/E$48</f>
        <v>#DIV/0!</v>
      </c>
      <c r="I133" s="23"/>
    </row>
    <row r="134" spans="1:9" x14ac:dyDescent="0.25">
      <c r="A134" s="12" t="s">
        <v>145</v>
      </c>
      <c r="B134" s="12"/>
      <c r="C134" s="12"/>
      <c r="D134" s="12"/>
      <c r="E134" s="12"/>
      <c r="F134" s="12"/>
      <c r="G134" s="151" t="e">
        <f>G121/'A. Cover Page'!H27</f>
        <v>#DIV/0!</v>
      </c>
      <c r="H134" s="151"/>
      <c r="I134" s="168"/>
    </row>
    <row r="135" spans="1:9" x14ac:dyDescent="0.25">
      <c r="A135" s="165" t="s">
        <v>198</v>
      </c>
      <c r="B135" s="12"/>
      <c r="C135" s="12"/>
      <c r="D135" s="12"/>
      <c r="E135" s="167"/>
      <c r="F135" s="12"/>
      <c r="G135" s="186" t="e">
        <f>+'B. Project Financing'!D56/'B. Project Financing'!C17</f>
        <v>#DIV/0!</v>
      </c>
      <c r="H135" s="135"/>
      <c r="I135" s="12"/>
    </row>
    <row r="136" spans="1:9" x14ac:dyDescent="0.25">
      <c r="A136" s="166" t="s">
        <v>192</v>
      </c>
      <c r="B136" s="12"/>
      <c r="C136" s="12"/>
      <c r="D136" s="12"/>
      <c r="E136" s="167"/>
      <c r="F136" s="12"/>
      <c r="G136" s="186" t="e">
        <f>+'B. Project Financing'!D56/'B. Project Financing'!C18</f>
        <v>#DIV/0!</v>
      </c>
      <c r="H136" s="135"/>
      <c r="I136" s="12"/>
    </row>
  </sheetData>
  <mergeCells count="20">
    <mergeCell ref="A1:I1"/>
    <mergeCell ref="C6:D6"/>
    <mergeCell ref="A8:I10"/>
    <mergeCell ref="A14:I14"/>
    <mergeCell ref="A12:I12"/>
    <mergeCell ref="A2:I2"/>
    <mergeCell ref="C15:H15"/>
    <mergeCell ref="D39:E39"/>
    <mergeCell ref="A52:F52"/>
    <mergeCell ref="B57:H57"/>
    <mergeCell ref="C4:D4"/>
    <mergeCell ref="C5:D5"/>
    <mergeCell ref="A36:I36"/>
    <mergeCell ref="A13:I13"/>
    <mergeCell ref="B16:H16"/>
    <mergeCell ref="A74:I74"/>
    <mergeCell ref="B125:I125"/>
    <mergeCell ref="A75:I75"/>
    <mergeCell ref="B58:H58"/>
    <mergeCell ref="H122:I122"/>
  </mergeCells>
  <pageMargins left="0.7" right="0.7" top="0.75" bottom="0.75" header="0.3" footer="0.3"/>
  <pageSetup orientation="landscape" verticalDpi="4294967295" r:id="rId1"/>
  <headerFooter>
    <oddHeader>&amp;CCity of Chattanooga Department of Economic &amp; Community Development</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A28" zoomScaleNormal="100" zoomScalePageLayoutView="57" workbookViewId="0">
      <selection activeCell="C21" sqref="C21"/>
    </sheetView>
  </sheetViews>
  <sheetFormatPr defaultRowHeight="13.2" x14ac:dyDescent="0.25"/>
  <cols>
    <col min="1" max="1" width="15.44140625" customWidth="1"/>
    <col min="2" max="2" width="13" customWidth="1"/>
    <col min="3" max="4" width="12.21875" customWidth="1"/>
    <col min="5" max="5" width="12.21875" bestFit="1" customWidth="1"/>
    <col min="6" max="6" width="12" customWidth="1"/>
    <col min="7" max="7" width="12.44140625" bestFit="1" customWidth="1"/>
    <col min="8" max="9" width="12.21875" bestFit="1" customWidth="1"/>
    <col min="10" max="12" width="12.44140625" bestFit="1" customWidth="1"/>
    <col min="13" max="22" width="9.77734375" bestFit="1" customWidth="1"/>
  </cols>
  <sheetData>
    <row r="1" spans="1:12" ht="17.399999999999999" x14ac:dyDescent="0.3">
      <c r="A1" s="422" t="s">
        <v>137</v>
      </c>
      <c r="B1" s="392"/>
      <c r="C1" s="392"/>
      <c r="D1" s="392"/>
      <c r="E1" s="392"/>
      <c r="F1" s="392"/>
    </row>
    <row r="3" spans="1:12" x14ac:dyDescent="0.25">
      <c r="A3" t="s">
        <v>29</v>
      </c>
      <c r="B3" s="131">
        <f>+'A. Cover Page'!B17:H17</f>
        <v>0</v>
      </c>
      <c r="D3" t="s">
        <v>30</v>
      </c>
      <c r="F3" s="131">
        <f>+'A. Cover Page'!B18:H18</f>
        <v>0</v>
      </c>
    </row>
    <row r="4" spans="1:12" x14ac:dyDescent="0.25">
      <c r="A4" t="s">
        <v>37</v>
      </c>
      <c r="B4" s="193">
        <v>2.2499999999999999E-2</v>
      </c>
      <c r="D4" t="s">
        <v>38</v>
      </c>
      <c r="F4" s="193">
        <v>0.03</v>
      </c>
    </row>
    <row r="7" spans="1:12" ht="15.6" x14ac:dyDescent="0.3">
      <c r="A7" s="3" t="s">
        <v>0</v>
      </c>
      <c r="C7" s="103" t="s">
        <v>43</v>
      </c>
      <c r="D7" s="103" t="s">
        <v>44</v>
      </c>
      <c r="E7" s="103" t="s">
        <v>45</v>
      </c>
      <c r="F7" s="103" t="s">
        <v>46</v>
      </c>
      <c r="G7" s="103" t="s">
        <v>47</v>
      </c>
      <c r="H7" s="103" t="s">
        <v>48</v>
      </c>
      <c r="I7" s="103" t="s">
        <v>49</v>
      </c>
      <c r="J7" s="103" t="s">
        <v>50</v>
      </c>
      <c r="K7" s="103" t="s">
        <v>51</v>
      </c>
      <c r="L7" s="103" t="s">
        <v>52</v>
      </c>
    </row>
    <row r="8" spans="1:12" s="7" customFormat="1" x14ac:dyDescent="0.25">
      <c r="A8" s="76" t="s">
        <v>39</v>
      </c>
      <c r="B8" s="92"/>
      <c r="C8" s="99">
        <f>'D. Project Operations'!G53</f>
        <v>0</v>
      </c>
      <c r="D8" s="99">
        <f t="shared" ref="D8:L8" si="0">ROUND((C8*(1+$B$4)),0)</f>
        <v>0</v>
      </c>
      <c r="E8" s="99">
        <f t="shared" si="0"/>
        <v>0</v>
      </c>
      <c r="F8" s="99">
        <f t="shared" si="0"/>
        <v>0</v>
      </c>
      <c r="G8" s="99">
        <f t="shared" si="0"/>
        <v>0</v>
      </c>
      <c r="H8" s="99">
        <f t="shared" si="0"/>
        <v>0</v>
      </c>
      <c r="I8" s="99">
        <f t="shared" si="0"/>
        <v>0</v>
      </c>
      <c r="J8" s="99">
        <f t="shared" si="0"/>
        <v>0</v>
      </c>
      <c r="K8" s="99">
        <f t="shared" si="0"/>
        <v>0</v>
      </c>
      <c r="L8" s="99">
        <f t="shared" si="0"/>
        <v>0</v>
      </c>
    </row>
    <row r="9" spans="1:12" x14ac:dyDescent="0.25">
      <c r="A9" s="34"/>
      <c r="B9" s="34"/>
      <c r="C9" s="48"/>
      <c r="D9" s="48"/>
      <c r="E9" s="48"/>
      <c r="F9" s="48"/>
      <c r="G9" s="48"/>
      <c r="H9" s="48"/>
      <c r="I9" s="48"/>
      <c r="J9" s="48"/>
      <c r="K9" s="48"/>
      <c r="L9" s="48"/>
    </row>
    <row r="10" spans="1:12" ht="15.6" x14ac:dyDescent="0.3">
      <c r="A10" s="37" t="s">
        <v>6</v>
      </c>
      <c r="B10" s="34"/>
      <c r="C10" s="48"/>
      <c r="D10" s="48"/>
      <c r="E10" s="48"/>
      <c r="F10" s="48"/>
      <c r="G10" s="48"/>
      <c r="H10" s="48"/>
      <c r="I10" s="48"/>
      <c r="J10" s="48"/>
      <c r="K10" s="48"/>
      <c r="L10" s="48"/>
    </row>
    <row r="11" spans="1:12" x14ac:dyDescent="0.25">
      <c r="A11" s="39" t="s">
        <v>7</v>
      </c>
      <c r="B11" s="93"/>
      <c r="C11" s="9">
        <f>'D. Project Operations'!G84</f>
        <v>0</v>
      </c>
      <c r="D11" s="9">
        <f t="shared" ref="D11:L11" si="1">ROUND((C11*(1+$F$4)),0)</f>
        <v>0</v>
      </c>
      <c r="E11" s="9">
        <f t="shared" si="1"/>
        <v>0</v>
      </c>
      <c r="F11" s="9">
        <f t="shared" si="1"/>
        <v>0</v>
      </c>
      <c r="G11" s="9">
        <f t="shared" si="1"/>
        <v>0</v>
      </c>
      <c r="H11" s="9">
        <f t="shared" si="1"/>
        <v>0</v>
      </c>
      <c r="I11" s="9">
        <f t="shared" si="1"/>
        <v>0</v>
      </c>
      <c r="J11" s="9">
        <f t="shared" si="1"/>
        <v>0</v>
      </c>
      <c r="K11" s="9">
        <f t="shared" si="1"/>
        <v>0</v>
      </c>
      <c r="L11" s="9">
        <f t="shared" si="1"/>
        <v>0</v>
      </c>
    </row>
    <row r="12" spans="1:12" x14ac:dyDescent="0.25">
      <c r="A12" s="39" t="s">
        <v>15</v>
      </c>
      <c r="B12" s="93"/>
      <c r="C12" s="9">
        <f>'D. Project Operations'!G93</f>
        <v>0</v>
      </c>
      <c r="D12" s="9">
        <f t="shared" ref="D12:L12" si="2">ROUND((C12*(1+$F$4)),0)</f>
        <v>0</v>
      </c>
      <c r="E12" s="9">
        <f t="shared" si="2"/>
        <v>0</v>
      </c>
      <c r="F12" s="9">
        <f t="shared" si="2"/>
        <v>0</v>
      </c>
      <c r="G12" s="9">
        <f t="shared" si="2"/>
        <v>0</v>
      </c>
      <c r="H12" s="9">
        <f t="shared" si="2"/>
        <v>0</v>
      </c>
      <c r="I12" s="9">
        <f t="shared" si="2"/>
        <v>0</v>
      </c>
      <c r="J12" s="9">
        <f t="shared" si="2"/>
        <v>0</v>
      </c>
      <c r="K12" s="9">
        <f t="shared" si="2"/>
        <v>0</v>
      </c>
      <c r="L12" s="9">
        <f t="shared" si="2"/>
        <v>0</v>
      </c>
    </row>
    <row r="13" spans="1:12" x14ac:dyDescent="0.25">
      <c r="A13" s="39" t="s">
        <v>40</v>
      </c>
      <c r="B13" s="93"/>
      <c r="C13" s="9">
        <f>'D. Project Operations'!G103</f>
        <v>0</v>
      </c>
      <c r="D13" s="9">
        <f t="shared" ref="D13:L13" si="3">ROUND((C13*(1+$F$4)),0)</f>
        <v>0</v>
      </c>
      <c r="E13" s="9">
        <f t="shared" si="3"/>
        <v>0</v>
      </c>
      <c r="F13" s="9">
        <f t="shared" si="3"/>
        <v>0</v>
      </c>
      <c r="G13" s="9">
        <f t="shared" si="3"/>
        <v>0</v>
      </c>
      <c r="H13" s="9">
        <f t="shared" si="3"/>
        <v>0</v>
      </c>
      <c r="I13" s="9">
        <f t="shared" si="3"/>
        <v>0</v>
      </c>
      <c r="J13" s="9">
        <f t="shared" si="3"/>
        <v>0</v>
      </c>
      <c r="K13" s="9">
        <f t="shared" si="3"/>
        <v>0</v>
      </c>
      <c r="L13" s="9">
        <f t="shared" si="3"/>
        <v>0</v>
      </c>
    </row>
    <row r="14" spans="1:12" x14ac:dyDescent="0.25">
      <c r="A14" s="39" t="s">
        <v>41</v>
      </c>
      <c r="B14" s="93"/>
      <c r="C14" s="9">
        <f>'D. Project Operations'!G108</f>
        <v>0</v>
      </c>
      <c r="D14" s="9">
        <f t="shared" ref="D14:L14" si="4">ROUND((C14*(1+$F$4)),0)</f>
        <v>0</v>
      </c>
      <c r="E14" s="9">
        <f t="shared" si="4"/>
        <v>0</v>
      </c>
      <c r="F14" s="9">
        <f t="shared" si="4"/>
        <v>0</v>
      </c>
      <c r="G14" s="9">
        <f t="shared" si="4"/>
        <v>0</v>
      </c>
      <c r="H14" s="9">
        <f t="shared" si="4"/>
        <v>0</v>
      </c>
      <c r="I14" s="9">
        <f t="shared" si="4"/>
        <v>0</v>
      </c>
      <c r="J14" s="9">
        <f t="shared" si="4"/>
        <v>0</v>
      </c>
      <c r="K14" s="9">
        <f t="shared" si="4"/>
        <v>0</v>
      </c>
      <c r="L14" s="9">
        <f t="shared" si="4"/>
        <v>0</v>
      </c>
    </row>
    <row r="15" spans="1:12" s="4" customFormat="1" x14ac:dyDescent="0.25">
      <c r="A15" s="47" t="s">
        <v>42</v>
      </c>
      <c r="B15" s="94"/>
      <c r="C15" s="10">
        <f t="shared" ref="C15:L15" si="5">SUM(C11:C14)</f>
        <v>0</v>
      </c>
      <c r="D15" s="10">
        <f t="shared" si="5"/>
        <v>0</v>
      </c>
      <c r="E15" s="10">
        <f t="shared" si="5"/>
        <v>0</v>
      </c>
      <c r="F15" s="10">
        <f t="shared" si="5"/>
        <v>0</v>
      </c>
      <c r="G15" s="10">
        <f t="shared" si="5"/>
        <v>0</v>
      </c>
      <c r="H15" s="10">
        <f t="shared" si="5"/>
        <v>0</v>
      </c>
      <c r="I15" s="10">
        <f t="shared" si="5"/>
        <v>0</v>
      </c>
      <c r="J15" s="10">
        <f t="shared" si="5"/>
        <v>0</v>
      </c>
      <c r="K15" s="10">
        <f t="shared" si="5"/>
        <v>0</v>
      </c>
      <c r="L15" s="10">
        <f t="shared" si="5"/>
        <v>0</v>
      </c>
    </row>
    <row r="16" spans="1:12" x14ac:dyDescent="0.25">
      <c r="A16" s="34"/>
      <c r="B16" s="34"/>
      <c r="C16" s="48"/>
      <c r="D16" s="48"/>
      <c r="E16" s="48"/>
      <c r="F16" s="48"/>
      <c r="G16" s="48"/>
      <c r="H16" s="48"/>
      <c r="I16" s="48"/>
      <c r="J16" s="48"/>
      <c r="K16" s="48"/>
      <c r="L16" s="48"/>
    </row>
    <row r="17" spans="1:12" s="5" customFormat="1" ht="15" x14ac:dyDescent="0.25">
      <c r="A17" s="95" t="s">
        <v>86</v>
      </c>
      <c r="B17" s="96"/>
      <c r="C17" s="100">
        <f t="shared" ref="C17:L17" si="6">C8-C15</f>
        <v>0</v>
      </c>
      <c r="D17" s="100">
        <f t="shared" si="6"/>
        <v>0</v>
      </c>
      <c r="E17" s="100">
        <f t="shared" si="6"/>
        <v>0</v>
      </c>
      <c r="F17" s="100">
        <f t="shared" si="6"/>
        <v>0</v>
      </c>
      <c r="G17" s="100">
        <f t="shared" si="6"/>
        <v>0</v>
      </c>
      <c r="H17" s="100">
        <f t="shared" si="6"/>
        <v>0</v>
      </c>
      <c r="I17" s="100">
        <f t="shared" si="6"/>
        <v>0</v>
      </c>
      <c r="J17" s="100">
        <f t="shared" si="6"/>
        <v>0</v>
      </c>
      <c r="K17" s="100">
        <f t="shared" si="6"/>
        <v>0</v>
      </c>
      <c r="L17" s="100">
        <f t="shared" si="6"/>
        <v>0</v>
      </c>
    </row>
    <row r="18" spans="1:12" x14ac:dyDescent="0.25">
      <c r="A18" s="34"/>
      <c r="B18" s="34"/>
      <c r="C18" s="48"/>
      <c r="D18" s="48"/>
      <c r="E18" s="48"/>
      <c r="F18" s="48"/>
      <c r="G18" s="48"/>
      <c r="H18" s="48"/>
      <c r="I18" s="48"/>
      <c r="J18" s="48"/>
      <c r="K18" s="48"/>
      <c r="L18" s="48"/>
    </row>
    <row r="19" spans="1:12" x14ac:dyDescent="0.25">
      <c r="A19" s="39" t="s">
        <v>85</v>
      </c>
      <c r="B19" s="93"/>
      <c r="C19" s="9">
        <f>'D. Project Operations'!G117+'D. Project Operations'!G118</f>
        <v>0</v>
      </c>
      <c r="D19" s="9">
        <f t="shared" ref="D19:L19" si="7">+C19</f>
        <v>0</v>
      </c>
      <c r="E19" s="9">
        <f t="shared" si="7"/>
        <v>0</v>
      </c>
      <c r="F19" s="9">
        <f t="shared" si="7"/>
        <v>0</v>
      </c>
      <c r="G19" s="9">
        <f t="shared" si="7"/>
        <v>0</v>
      </c>
      <c r="H19" s="9">
        <f t="shared" si="7"/>
        <v>0</v>
      </c>
      <c r="I19" s="9">
        <f t="shared" si="7"/>
        <v>0</v>
      </c>
      <c r="J19" s="9">
        <f t="shared" si="7"/>
        <v>0</v>
      </c>
      <c r="K19" s="9">
        <f t="shared" si="7"/>
        <v>0</v>
      </c>
      <c r="L19" s="9">
        <f t="shared" si="7"/>
        <v>0</v>
      </c>
    </row>
    <row r="20" spans="1:12" x14ac:dyDescent="0.25">
      <c r="A20" s="39" t="s">
        <v>63</v>
      </c>
      <c r="B20" s="93"/>
      <c r="C20" s="101">
        <f>ROUND('D. Project Operations'!G120,4)</f>
        <v>0</v>
      </c>
      <c r="D20" s="101">
        <f t="shared" ref="D20:L20" si="8">+C20</f>
        <v>0</v>
      </c>
      <c r="E20" s="101">
        <f t="shared" si="8"/>
        <v>0</v>
      </c>
      <c r="F20" s="101">
        <f t="shared" si="8"/>
        <v>0</v>
      </c>
      <c r="G20" s="101">
        <f t="shared" si="8"/>
        <v>0</v>
      </c>
      <c r="H20" s="101">
        <f t="shared" si="8"/>
        <v>0</v>
      </c>
      <c r="I20" s="101">
        <f t="shared" si="8"/>
        <v>0</v>
      </c>
      <c r="J20" s="101">
        <f t="shared" si="8"/>
        <v>0</v>
      </c>
      <c r="K20" s="101">
        <f t="shared" si="8"/>
        <v>0</v>
      </c>
      <c r="L20" s="101">
        <f t="shared" si="8"/>
        <v>0</v>
      </c>
    </row>
    <row r="21" spans="1:12" x14ac:dyDescent="0.25">
      <c r="A21" s="34"/>
      <c r="B21" s="34"/>
      <c r="C21" s="34"/>
      <c r="D21" s="34"/>
      <c r="E21" s="34"/>
      <c r="F21" s="34"/>
      <c r="G21" s="34"/>
      <c r="H21" s="34"/>
      <c r="I21" s="34"/>
      <c r="J21" s="34"/>
      <c r="K21" s="34"/>
      <c r="L21" s="34"/>
    </row>
    <row r="22" spans="1:12" s="3" customFormat="1" ht="15.6" x14ac:dyDescent="0.3">
      <c r="A22" s="57" t="s">
        <v>201</v>
      </c>
      <c r="B22" s="97"/>
      <c r="C22" s="102">
        <f t="shared" ref="C22:L22" si="9">C17-C19-C20</f>
        <v>0</v>
      </c>
      <c r="D22" s="102">
        <f t="shared" si="9"/>
        <v>0</v>
      </c>
      <c r="E22" s="102">
        <f t="shared" si="9"/>
        <v>0</v>
      </c>
      <c r="F22" s="102">
        <f t="shared" si="9"/>
        <v>0</v>
      </c>
      <c r="G22" s="102">
        <f t="shared" si="9"/>
        <v>0</v>
      </c>
      <c r="H22" s="102">
        <f t="shared" si="9"/>
        <v>0</v>
      </c>
      <c r="I22" s="102">
        <f t="shared" si="9"/>
        <v>0</v>
      </c>
      <c r="J22" s="102">
        <f t="shared" si="9"/>
        <v>0</v>
      </c>
      <c r="K22" s="102">
        <f t="shared" si="9"/>
        <v>0</v>
      </c>
      <c r="L22" s="102">
        <f t="shared" si="9"/>
        <v>0</v>
      </c>
    </row>
    <row r="23" spans="1:12" x14ac:dyDescent="0.25">
      <c r="A23" s="34"/>
      <c r="B23" s="34"/>
      <c r="C23" s="34"/>
      <c r="D23" s="34"/>
      <c r="E23" s="34"/>
      <c r="F23" s="34"/>
      <c r="G23" s="34"/>
      <c r="H23" s="34"/>
      <c r="I23" s="34"/>
      <c r="J23" s="34"/>
      <c r="K23" s="34"/>
      <c r="L23" s="34"/>
    </row>
    <row r="24" spans="1:12" x14ac:dyDescent="0.25">
      <c r="A24" s="34"/>
      <c r="B24" s="34"/>
      <c r="C24" s="34"/>
      <c r="D24" s="34"/>
      <c r="E24" s="34"/>
      <c r="F24" s="34"/>
      <c r="G24" s="34"/>
      <c r="H24" s="34"/>
      <c r="I24" s="34"/>
      <c r="J24" s="34"/>
      <c r="K24" s="34"/>
      <c r="L24" s="34"/>
    </row>
    <row r="25" spans="1:12" s="3" customFormat="1" ht="15.6" x14ac:dyDescent="0.3">
      <c r="A25" s="37" t="s">
        <v>0</v>
      </c>
      <c r="B25" s="37"/>
      <c r="C25" s="104" t="s">
        <v>53</v>
      </c>
      <c r="D25" s="104" t="s">
        <v>54</v>
      </c>
      <c r="E25" s="104" t="s">
        <v>55</v>
      </c>
      <c r="F25" s="104" t="s">
        <v>56</v>
      </c>
      <c r="G25" s="104" t="s">
        <v>57</v>
      </c>
      <c r="H25" s="104" t="s">
        <v>58</v>
      </c>
      <c r="I25" s="104" t="s">
        <v>59</v>
      </c>
      <c r="J25" s="104" t="s">
        <v>60</v>
      </c>
      <c r="K25" s="104" t="s">
        <v>61</v>
      </c>
      <c r="L25" s="104" t="s">
        <v>62</v>
      </c>
    </row>
    <row r="26" spans="1:12" s="7" customFormat="1" x14ac:dyDescent="0.25">
      <c r="A26" s="76" t="s">
        <v>39</v>
      </c>
      <c r="B26" s="92"/>
      <c r="C26" s="99">
        <f>ROUND((L8*(1+$B$4)),0)</f>
        <v>0</v>
      </c>
      <c r="D26" s="99">
        <f t="shared" ref="D26:L26" si="10">ROUND((C26*(1+$B$4)),0)</f>
        <v>0</v>
      </c>
      <c r="E26" s="99">
        <f t="shared" si="10"/>
        <v>0</v>
      </c>
      <c r="F26" s="99">
        <f t="shared" si="10"/>
        <v>0</v>
      </c>
      <c r="G26" s="99">
        <f t="shared" si="10"/>
        <v>0</v>
      </c>
      <c r="H26" s="99">
        <f t="shared" si="10"/>
        <v>0</v>
      </c>
      <c r="I26" s="99">
        <f t="shared" si="10"/>
        <v>0</v>
      </c>
      <c r="J26" s="99">
        <f t="shared" si="10"/>
        <v>0</v>
      </c>
      <c r="K26" s="99">
        <f t="shared" si="10"/>
        <v>0</v>
      </c>
      <c r="L26" s="99">
        <f t="shared" si="10"/>
        <v>0</v>
      </c>
    </row>
    <row r="27" spans="1:12" x14ac:dyDescent="0.25">
      <c r="C27" s="2"/>
      <c r="D27" s="2"/>
      <c r="E27" s="2"/>
      <c r="F27" s="2"/>
      <c r="G27" s="2"/>
      <c r="H27" s="2"/>
      <c r="I27" s="2"/>
      <c r="J27" s="2"/>
      <c r="K27" s="2"/>
      <c r="L27" s="2"/>
    </row>
    <row r="28" spans="1:12" ht="15.6" x14ac:dyDescent="0.3">
      <c r="A28" s="3" t="s">
        <v>6</v>
      </c>
      <c r="C28" s="2"/>
      <c r="D28" s="2"/>
      <c r="E28" s="2"/>
      <c r="F28" s="2"/>
      <c r="G28" s="2"/>
      <c r="H28" s="2"/>
      <c r="I28" s="2"/>
      <c r="J28" s="2"/>
      <c r="K28" s="2"/>
      <c r="L28" s="2"/>
    </row>
    <row r="29" spans="1:12" x14ac:dyDescent="0.25">
      <c r="A29" s="39" t="s">
        <v>7</v>
      </c>
      <c r="B29" s="93"/>
      <c r="C29" s="9">
        <f>ROUND((L11*(1+$F$4)),0)</f>
        <v>0</v>
      </c>
      <c r="D29" s="9">
        <f t="shared" ref="D29:L29" si="11">ROUND((C29*(1+$F$4)),0)</f>
        <v>0</v>
      </c>
      <c r="E29" s="9">
        <f t="shared" si="11"/>
        <v>0</v>
      </c>
      <c r="F29" s="9">
        <f t="shared" si="11"/>
        <v>0</v>
      </c>
      <c r="G29" s="9">
        <f t="shared" si="11"/>
        <v>0</v>
      </c>
      <c r="H29" s="9">
        <f t="shared" si="11"/>
        <v>0</v>
      </c>
      <c r="I29" s="9">
        <f t="shared" si="11"/>
        <v>0</v>
      </c>
      <c r="J29" s="9">
        <f t="shared" si="11"/>
        <v>0</v>
      </c>
      <c r="K29" s="9">
        <f t="shared" si="11"/>
        <v>0</v>
      </c>
      <c r="L29" s="9">
        <f t="shared" si="11"/>
        <v>0</v>
      </c>
    </row>
    <row r="30" spans="1:12" x14ac:dyDescent="0.25">
      <c r="A30" s="39" t="s">
        <v>15</v>
      </c>
      <c r="B30" s="93"/>
      <c r="C30" s="9">
        <f>ROUND((L12*(1+$F$4)),0)</f>
        <v>0</v>
      </c>
      <c r="D30" s="9">
        <f t="shared" ref="D30:L30" si="12">ROUND((C30*(1+$F$4)),0)</f>
        <v>0</v>
      </c>
      <c r="E30" s="9">
        <f t="shared" si="12"/>
        <v>0</v>
      </c>
      <c r="F30" s="9">
        <f t="shared" si="12"/>
        <v>0</v>
      </c>
      <c r="G30" s="9">
        <f t="shared" si="12"/>
        <v>0</v>
      </c>
      <c r="H30" s="9">
        <f t="shared" si="12"/>
        <v>0</v>
      </c>
      <c r="I30" s="9">
        <f t="shared" si="12"/>
        <v>0</v>
      </c>
      <c r="J30" s="9">
        <f t="shared" si="12"/>
        <v>0</v>
      </c>
      <c r="K30" s="9">
        <f t="shared" si="12"/>
        <v>0</v>
      </c>
      <c r="L30" s="9">
        <f t="shared" si="12"/>
        <v>0</v>
      </c>
    </row>
    <row r="31" spans="1:12" x14ac:dyDescent="0.25">
      <c r="A31" s="39" t="s">
        <v>40</v>
      </c>
      <c r="B31" s="93"/>
      <c r="C31" s="9">
        <f>ROUND((L13*(1+$F$4)),0)</f>
        <v>0</v>
      </c>
      <c r="D31" s="9">
        <f t="shared" ref="D31:L31" si="13">ROUND((C31*(1+$F$4)),0)</f>
        <v>0</v>
      </c>
      <c r="E31" s="9">
        <f t="shared" si="13"/>
        <v>0</v>
      </c>
      <c r="F31" s="9">
        <f t="shared" si="13"/>
        <v>0</v>
      </c>
      <c r="G31" s="9">
        <f t="shared" si="13"/>
        <v>0</v>
      </c>
      <c r="H31" s="9">
        <f t="shared" si="13"/>
        <v>0</v>
      </c>
      <c r="I31" s="9">
        <f t="shared" si="13"/>
        <v>0</v>
      </c>
      <c r="J31" s="9">
        <f t="shared" si="13"/>
        <v>0</v>
      </c>
      <c r="K31" s="9">
        <f t="shared" si="13"/>
        <v>0</v>
      </c>
      <c r="L31" s="9">
        <f t="shared" si="13"/>
        <v>0</v>
      </c>
    </row>
    <row r="32" spans="1:12" x14ac:dyDescent="0.25">
      <c r="A32" s="39" t="s">
        <v>41</v>
      </c>
      <c r="B32" s="93"/>
      <c r="C32" s="9">
        <f>ROUND((L14*(1+$F$4)),0)</f>
        <v>0</v>
      </c>
      <c r="D32" s="9">
        <f t="shared" ref="D32:L32" si="14">ROUND((C32*(1+$F$4)),0)</f>
        <v>0</v>
      </c>
      <c r="E32" s="9">
        <f t="shared" si="14"/>
        <v>0</v>
      </c>
      <c r="F32" s="9">
        <f t="shared" si="14"/>
        <v>0</v>
      </c>
      <c r="G32" s="9">
        <f t="shared" si="14"/>
        <v>0</v>
      </c>
      <c r="H32" s="9">
        <f t="shared" si="14"/>
        <v>0</v>
      </c>
      <c r="I32" s="9">
        <f t="shared" si="14"/>
        <v>0</v>
      </c>
      <c r="J32" s="9">
        <f t="shared" si="14"/>
        <v>0</v>
      </c>
      <c r="K32" s="9">
        <f t="shared" si="14"/>
        <v>0</v>
      </c>
      <c r="L32" s="9">
        <f t="shared" si="14"/>
        <v>0</v>
      </c>
    </row>
    <row r="33" spans="1:12" s="4" customFormat="1" x14ac:dyDescent="0.25">
      <c r="A33" s="47" t="s">
        <v>42</v>
      </c>
      <c r="B33" s="94"/>
      <c r="C33" s="10">
        <f t="shared" ref="C33:L33" si="15">SUM(C29:C32)</f>
        <v>0</v>
      </c>
      <c r="D33" s="10">
        <f t="shared" si="15"/>
        <v>0</v>
      </c>
      <c r="E33" s="10">
        <f t="shared" si="15"/>
        <v>0</v>
      </c>
      <c r="F33" s="10">
        <f t="shared" si="15"/>
        <v>0</v>
      </c>
      <c r="G33" s="10">
        <f t="shared" si="15"/>
        <v>0</v>
      </c>
      <c r="H33" s="10">
        <f t="shared" si="15"/>
        <v>0</v>
      </c>
      <c r="I33" s="10">
        <f t="shared" si="15"/>
        <v>0</v>
      </c>
      <c r="J33" s="10">
        <f t="shared" si="15"/>
        <v>0</v>
      </c>
      <c r="K33" s="10">
        <f t="shared" si="15"/>
        <v>0</v>
      </c>
      <c r="L33" s="10">
        <f t="shared" si="15"/>
        <v>0</v>
      </c>
    </row>
    <row r="34" spans="1:12" x14ac:dyDescent="0.25">
      <c r="A34" s="34"/>
      <c r="B34" s="34"/>
      <c r="C34" s="48"/>
      <c r="D34" s="48"/>
      <c r="E34" s="48"/>
      <c r="F34" s="48"/>
      <c r="G34" s="48"/>
      <c r="H34" s="48"/>
      <c r="I34" s="48"/>
      <c r="J34" s="48"/>
      <c r="K34" s="48"/>
      <c r="L34" s="48"/>
    </row>
    <row r="35" spans="1:12" x14ac:dyDescent="0.25">
      <c r="A35" s="34"/>
      <c r="B35" s="34"/>
      <c r="C35" s="48"/>
      <c r="D35" s="48"/>
      <c r="E35" s="48"/>
      <c r="F35" s="48"/>
      <c r="G35" s="48"/>
      <c r="H35" s="48"/>
      <c r="I35" s="48"/>
      <c r="J35" s="48"/>
      <c r="K35" s="48"/>
      <c r="L35" s="48"/>
    </row>
    <row r="36" spans="1:12" s="6" customFormat="1" ht="15" x14ac:dyDescent="0.25">
      <c r="A36" s="95" t="s">
        <v>86</v>
      </c>
      <c r="B36" s="96"/>
      <c r="C36" s="100">
        <f t="shared" ref="C36:L36" si="16">C26-C33</f>
        <v>0</v>
      </c>
      <c r="D36" s="100">
        <f t="shared" si="16"/>
        <v>0</v>
      </c>
      <c r="E36" s="100">
        <f t="shared" si="16"/>
        <v>0</v>
      </c>
      <c r="F36" s="100">
        <f t="shared" si="16"/>
        <v>0</v>
      </c>
      <c r="G36" s="100">
        <f t="shared" si="16"/>
        <v>0</v>
      </c>
      <c r="H36" s="100">
        <f t="shared" si="16"/>
        <v>0</v>
      </c>
      <c r="I36" s="100">
        <f t="shared" si="16"/>
        <v>0</v>
      </c>
      <c r="J36" s="100">
        <f t="shared" si="16"/>
        <v>0</v>
      </c>
      <c r="K36" s="100">
        <f t="shared" si="16"/>
        <v>0</v>
      </c>
      <c r="L36" s="100">
        <f t="shared" si="16"/>
        <v>0</v>
      </c>
    </row>
    <row r="37" spans="1:12" x14ac:dyDescent="0.25">
      <c r="A37" s="34"/>
      <c r="B37" s="34"/>
      <c r="C37" s="48"/>
      <c r="D37" s="48"/>
      <c r="E37" s="48"/>
      <c r="F37" s="48"/>
      <c r="G37" s="48"/>
      <c r="H37" s="48"/>
      <c r="I37" s="48"/>
      <c r="J37" s="48"/>
      <c r="K37" s="48"/>
      <c r="L37" s="48"/>
    </row>
    <row r="38" spans="1:12" x14ac:dyDescent="0.25">
      <c r="A38" s="39" t="s">
        <v>85</v>
      </c>
      <c r="B38" s="93"/>
      <c r="C38" s="9">
        <f>+L19</f>
        <v>0</v>
      </c>
      <c r="D38" s="9">
        <f t="shared" ref="D38:L38" si="17">+C38</f>
        <v>0</v>
      </c>
      <c r="E38" s="9">
        <f t="shared" si="17"/>
        <v>0</v>
      </c>
      <c r="F38" s="9">
        <f t="shared" si="17"/>
        <v>0</v>
      </c>
      <c r="G38" s="9">
        <f t="shared" si="17"/>
        <v>0</v>
      </c>
      <c r="H38" s="9">
        <f t="shared" si="17"/>
        <v>0</v>
      </c>
      <c r="I38" s="9">
        <f t="shared" si="17"/>
        <v>0</v>
      </c>
      <c r="J38" s="9">
        <f t="shared" si="17"/>
        <v>0</v>
      </c>
      <c r="K38" s="9">
        <f t="shared" si="17"/>
        <v>0</v>
      </c>
      <c r="L38" s="9">
        <f t="shared" si="17"/>
        <v>0</v>
      </c>
    </row>
    <row r="39" spans="1:12" x14ac:dyDescent="0.25">
      <c r="A39" s="39" t="s">
        <v>63</v>
      </c>
      <c r="B39" s="93"/>
      <c r="C39" s="101">
        <f>+L20</f>
        <v>0</v>
      </c>
      <c r="D39" s="101">
        <f t="shared" ref="D39:L39" si="18">+C39</f>
        <v>0</v>
      </c>
      <c r="E39" s="101">
        <f t="shared" si="18"/>
        <v>0</v>
      </c>
      <c r="F39" s="101">
        <f t="shared" si="18"/>
        <v>0</v>
      </c>
      <c r="G39" s="101">
        <f t="shared" si="18"/>
        <v>0</v>
      </c>
      <c r="H39" s="101">
        <f t="shared" si="18"/>
        <v>0</v>
      </c>
      <c r="I39" s="101">
        <f t="shared" si="18"/>
        <v>0</v>
      </c>
      <c r="J39" s="101">
        <f t="shared" si="18"/>
        <v>0</v>
      </c>
      <c r="K39" s="101">
        <f t="shared" si="18"/>
        <v>0</v>
      </c>
      <c r="L39" s="101">
        <f t="shared" si="18"/>
        <v>0</v>
      </c>
    </row>
    <row r="40" spans="1:12" x14ac:dyDescent="0.25">
      <c r="A40" s="34"/>
      <c r="B40" s="34"/>
      <c r="C40" s="34"/>
      <c r="D40" s="34"/>
      <c r="E40" s="34"/>
      <c r="F40" s="34"/>
      <c r="G40" s="34"/>
      <c r="H40" s="34"/>
      <c r="I40" s="34"/>
      <c r="J40" s="34"/>
      <c r="K40" s="34"/>
      <c r="L40" s="34"/>
    </row>
    <row r="41" spans="1:12" s="3" customFormat="1" ht="15.6" x14ac:dyDescent="0.3">
      <c r="A41" s="57" t="s">
        <v>201</v>
      </c>
      <c r="B41" s="98"/>
      <c r="C41" s="102">
        <f t="shared" ref="C41:L41" si="19">C36-C38-C39</f>
        <v>0</v>
      </c>
      <c r="D41" s="102">
        <f t="shared" si="19"/>
        <v>0</v>
      </c>
      <c r="E41" s="102">
        <f t="shared" si="19"/>
        <v>0</v>
      </c>
      <c r="F41" s="102">
        <f t="shared" si="19"/>
        <v>0</v>
      </c>
      <c r="G41" s="102">
        <f t="shared" si="19"/>
        <v>0</v>
      </c>
      <c r="H41" s="102">
        <f t="shared" si="19"/>
        <v>0</v>
      </c>
      <c r="I41" s="102">
        <f t="shared" si="19"/>
        <v>0</v>
      </c>
      <c r="J41" s="102">
        <f t="shared" si="19"/>
        <v>0</v>
      </c>
      <c r="K41" s="102">
        <f t="shared" si="19"/>
        <v>0</v>
      </c>
      <c r="L41" s="102">
        <f t="shared" si="19"/>
        <v>0</v>
      </c>
    </row>
  </sheetData>
  <mergeCells count="1">
    <mergeCell ref="A1:F1"/>
  </mergeCells>
  <phoneticPr fontId="0" type="noConversion"/>
  <pageMargins left="0.5" right="0.5" top="1" bottom="1" header="0.5" footer="0.5"/>
  <pageSetup scale="86" orientation="landscape" horizontalDpi="4294967295" verticalDpi="4294967295" r:id="rId1"/>
  <headerFooter differentOddEven="1" alignWithMargins="0">
    <oddHeader>&amp;LOperating Pro Forma  - 20 Year Projection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 Cover Page</vt:lpstr>
      <vt:lpstr>B. Project Financing</vt:lpstr>
      <vt:lpstr>C. Project Development</vt:lpstr>
      <vt:lpstr>D. Project Operations</vt:lpstr>
      <vt:lpstr>E. 20 Year Projection</vt:lpstr>
      <vt:lpstr>'A. Cover Page'!Print_Area</vt:lpstr>
    </vt:vector>
  </TitlesOfParts>
  <Company>Enterprise Community Partners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Pro Forma Single Family Rentals</dc:title>
  <dc:creator>Peter Werwath</dc:creator>
  <cp:lastModifiedBy>Jenkins Countess</cp:lastModifiedBy>
  <cp:lastPrinted>2017-12-07T18:38:44Z</cp:lastPrinted>
  <dcterms:created xsi:type="dcterms:W3CDTF">2010-05-08T14:19:47Z</dcterms:created>
  <dcterms:modified xsi:type="dcterms:W3CDTF">2017-12-15T20:17:17Z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